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2295" yWindow="2295" windowWidth="15375" windowHeight="7875" tabRatio="500" activeTab="3"/>
  </bookViews>
  <sheets>
    <sheet name="CASSA 2020" sheetId="1" r:id="rId1"/>
    <sheet name="ENTRATE" sheetId="2" r:id="rId2"/>
    <sheet name="USCITE" sheetId="3" r:id="rId3"/>
    <sheet name="Bilancio 31-12-2020" sheetId="4" r:id="rId4"/>
  </sheets>
  <definedNames>
    <definedName name="_xlnm._FilterDatabase" localSheetId="2" hidden="1">USCITE!$A$1:$G$271</definedName>
    <definedName name="_xlnm.Print_Area" localSheetId="3">'Bilancio 31-12-2020'!$A$1:$B$92</definedName>
    <definedName name="_xlnm.Print_Area" localSheetId="0">'CASSA 2020'!$A$1:$L$500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2" i="3" l="1"/>
  <c r="E99" i="3"/>
  <c r="E179" i="3"/>
  <c r="E185" i="3"/>
  <c r="E272" i="3"/>
  <c r="E279" i="3"/>
  <c r="E400" i="3"/>
  <c r="B50" i="4"/>
  <c r="B51" i="4"/>
  <c r="B34" i="4"/>
  <c r="B20" i="4"/>
  <c r="B42" i="4"/>
  <c r="B82" i="4"/>
  <c r="B88" i="4"/>
  <c r="B11" i="4"/>
  <c r="B53" i="4"/>
  <c r="K500" i="1"/>
  <c r="D195" i="2"/>
  <c r="D167" i="2"/>
  <c r="D42" i="1"/>
  <c r="E42" i="1"/>
  <c r="D43" i="1"/>
  <c r="D50" i="1"/>
  <c r="D90" i="1"/>
  <c r="E90" i="1"/>
  <c r="D91" i="1"/>
  <c r="D100" i="1"/>
  <c r="D130" i="1"/>
  <c r="E130" i="1"/>
  <c r="D131" i="1"/>
  <c r="D138" i="1"/>
  <c r="D170" i="1"/>
  <c r="E170" i="1"/>
  <c r="D171" i="1"/>
  <c r="D179" i="1"/>
  <c r="D207" i="1"/>
  <c r="E207" i="1"/>
  <c r="D208" i="1"/>
  <c r="D215" i="1"/>
  <c r="D259" i="1"/>
  <c r="E259" i="1"/>
  <c r="D260" i="1"/>
  <c r="D267" i="1"/>
  <c r="D290" i="1"/>
  <c r="E290" i="1"/>
  <c r="D291" i="1"/>
  <c r="D298" i="1"/>
  <c r="D321" i="1"/>
  <c r="E321" i="1"/>
  <c r="D322" i="1"/>
  <c r="D330" i="1"/>
  <c r="D355" i="1"/>
  <c r="E355" i="1"/>
  <c r="D356" i="1"/>
  <c r="D363" i="1"/>
  <c r="D398" i="1"/>
  <c r="E398" i="1"/>
  <c r="D399" i="1"/>
  <c r="D405" i="1"/>
  <c r="D441" i="1"/>
  <c r="E441" i="1"/>
  <c r="D442" i="1"/>
  <c r="F449" i="1"/>
  <c r="F450" i="1"/>
  <c r="F451" i="1"/>
  <c r="F452" i="1"/>
  <c r="F453" i="1"/>
  <c r="F454" i="1"/>
  <c r="F455" i="1"/>
  <c r="F456" i="1"/>
  <c r="F457" i="1"/>
  <c r="F298" i="1"/>
  <c r="F299" i="1"/>
  <c r="F300" i="1"/>
  <c r="F301" i="1"/>
  <c r="F302" i="1"/>
  <c r="F303" i="1"/>
  <c r="F304" i="1"/>
  <c r="F305" i="1"/>
  <c r="F306" i="1"/>
  <c r="L499" i="1"/>
  <c r="K207" i="1"/>
  <c r="L207" i="1"/>
  <c r="K208" i="1"/>
  <c r="K215" i="1"/>
  <c r="K259" i="1"/>
  <c r="L259" i="1"/>
  <c r="K260" i="1"/>
  <c r="K267" i="1"/>
  <c r="K290" i="1"/>
  <c r="L290" i="1"/>
  <c r="K291" i="1"/>
  <c r="K298" i="1"/>
  <c r="K321" i="1"/>
  <c r="L321" i="1"/>
  <c r="K322" i="1"/>
  <c r="K330" i="1"/>
  <c r="K355" i="1"/>
  <c r="L355" i="1"/>
  <c r="K356" i="1"/>
  <c r="K363" i="1"/>
  <c r="K398" i="1"/>
  <c r="L398" i="1"/>
  <c r="K399" i="1"/>
  <c r="K405" i="1"/>
  <c r="K441" i="1"/>
  <c r="L441" i="1"/>
  <c r="K442" i="1"/>
  <c r="K449" i="1"/>
  <c r="K499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D449" i="1"/>
  <c r="D499" i="1"/>
  <c r="E499" i="1"/>
  <c r="D500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267" i="1"/>
  <c r="F268" i="1"/>
  <c r="F269" i="1"/>
  <c r="F270" i="1"/>
  <c r="F271" i="1"/>
  <c r="F272" i="1"/>
  <c r="F273" i="1"/>
  <c r="F274" i="1"/>
  <c r="F275" i="1"/>
  <c r="F276" i="1"/>
  <c r="F277" i="1"/>
  <c r="D95" i="2"/>
  <c r="D101" i="2"/>
  <c r="D166" i="2"/>
  <c r="D172" i="2"/>
  <c r="D194" i="2"/>
  <c r="D199" i="2"/>
  <c r="D283" i="2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278" i="1"/>
  <c r="F279" i="1"/>
  <c r="F280" i="1"/>
  <c r="F281" i="1"/>
  <c r="F282" i="1"/>
  <c r="F283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240" i="1"/>
  <c r="F241" i="1"/>
  <c r="F242" i="1"/>
  <c r="F243" i="1"/>
  <c r="F244" i="1"/>
  <c r="F245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K42" i="1"/>
  <c r="L42" i="1"/>
  <c r="K43" i="1"/>
  <c r="K50" i="1"/>
  <c r="K90" i="1"/>
  <c r="L90" i="1"/>
  <c r="K91" i="1"/>
  <c r="K100" i="1"/>
  <c r="K130" i="1"/>
  <c r="L130" i="1"/>
  <c r="K131" i="1"/>
  <c r="K138" i="1"/>
  <c r="K170" i="1"/>
  <c r="L170" i="1"/>
  <c r="K171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8" i="1"/>
</calcChain>
</file>

<file path=xl/sharedStrings.xml><?xml version="1.0" encoding="utf-8"?>
<sst xmlns="http://schemas.openxmlformats.org/spreadsheetml/2006/main" count="2245" uniqueCount="681">
  <si>
    <t>Data</t>
  </si>
  <si>
    <t>N°</t>
  </si>
  <si>
    <t>Operazioni</t>
  </si>
  <si>
    <t>Entrate</t>
  </si>
  <si>
    <t>Uscite</t>
  </si>
  <si>
    <t>GENNAIO</t>
  </si>
  <si>
    <t>Partite fuori cassa</t>
  </si>
  <si>
    <t>n°</t>
  </si>
  <si>
    <t>LIBRO ENTRATE</t>
  </si>
  <si>
    <t>1° TRIMESTRE</t>
  </si>
  <si>
    <t>LIBRO USCITE</t>
  </si>
  <si>
    <t>N.prog fattura</t>
  </si>
  <si>
    <t>Descrizione Operazioni</t>
  </si>
  <si>
    <t xml:space="preserve"> Fornitori </t>
  </si>
  <si>
    <t>Importi €</t>
  </si>
  <si>
    <t>Saldo</t>
  </si>
  <si>
    <t>Riporto attivo - saldo 31/12/2019</t>
  </si>
  <si>
    <t>R. 1/7</t>
  </si>
  <si>
    <t>ISCRIZIONI E CONTRIBUTI ATTIVITA' SOCIALE</t>
  </si>
  <si>
    <t>R .16/17</t>
  </si>
  <si>
    <t>R. 8/15</t>
  </si>
  <si>
    <t>R. 18/22</t>
  </si>
  <si>
    <t>R. 23/28</t>
  </si>
  <si>
    <t>R. 29/30</t>
  </si>
  <si>
    <t>R.31</t>
  </si>
  <si>
    <t>R. 32/36</t>
  </si>
  <si>
    <t>R.37/38</t>
  </si>
  <si>
    <t>R. 39/44</t>
  </si>
  <si>
    <t>R. 45/48</t>
  </si>
  <si>
    <t>R.49/50</t>
  </si>
  <si>
    <t>R.51/52</t>
  </si>
  <si>
    <t>VERSAMENTO CASSA BANCA</t>
  </si>
  <si>
    <t>PASTI - Cena insegnanti</t>
  </si>
  <si>
    <t>DUPLICATO CHIAVI</t>
  </si>
  <si>
    <t xml:space="preserve">                                                      Centro Musicale Preludio anno 2020</t>
  </si>
  <si>
    <t xml:space="preserve">                                     Centro Musicale Preludio anno 2020</t>
  </si>
  <si>
    <t>Centro Musicale Preludio anno 2020</t>
  </si>
  <si>
    <t>R.53/56</t>
  </si>
  <si>
    <t>R.57/59</t>
  </si>
  <si>
    <t>R.60/63</t>
  </si>
  <si>
    <t>R.64/66</t>
  </si>
  <si>
    <t>RIMBORSI CHILOMETRICI</t>
  </si>
  <si>
    <t>R. 74/80</t>
  </si>
  <si>
    <t>ISCRIZIONI E CONTRIBUTI ATTIVITA' SOCIALI</t>
  </si>
  <si>
    <t>FEBBRAIO</t>
  </si>
  <si>
    <t>R.81/85</t>
  </si>
  <si>
    <t>R.86/88</t>
  </si>
  <si>
    <t>R.89/101</t>
  </si>
  <si>
    <t>R.102/103</t>
  </si>
  <si>
    <t>R.104/110</t>
  </si>
  <si>
    <t>R.111/119</t>
  </si>
  <si>
    <t>R.120/128</t>
  </si>
  <si>
    <t>ACQUISTO CAFFE'</t>
  </si>
  <si>
    <t>MATERIALE UFFICIO - Assi legno</t>
  </si>
  <si>
    <t>MATERIALE AUDIO INFORMATICO - Chiavetta USB</t>
  </si>
  <si>
    <t>CHIAVI - Cambio aula 11</t>
  </si>
  <si>
    <t>MATERIALE UFFICIO - Rompigetto</t>
  </si>
  <si>
    <t>MATERIALE UFFICIO  - Cornici</t>
  </si>
  <si>
    <t>CANCELLERIA - Carta fotocopie</t>
  </si>
  <si>
    <t>Totale  Mese</t>
  </si>
  <si>
    <t>Saldo Mese</t>
  </si>
  <si>
    <t>ok</t>
  </si>
  <si>
    <t>Riporto saldo attivo</t>
  </si>
  <si>
    <t>MARZO</t>
  </si>
  <si>
    <t>MATERIALE UFFICIO - Varie</t>
  </si>
  <si>
    <t>MATERIALE AUDIO INFORMATICO - Cuffie cavi</t>
  </si>
  <si>
    <t>VALORI POSTALI - Racc. Abrsm</t>
  </si>
  <si>
    <t>MATERIALE UFFICIO - Disinfettanti</t>
  </si>
  <si>
    <t>ACCESSORI MUSICALI -Libri</t>
  </si>
  <si>
    <t>MATERIALE PUBBLICITARIO - Stampe spartiti</t>
  </si>
  <si>
    <t>MATERIALE AUDIO INFORMATICO - ADATTATORE</t>
  </si>
  <si>
    <t>CANONE SERVIZI TELEMATICI</t>
  </si>
  <si>
    <t>LOCAZIONE PORRETTANA 15</t>
  </si>
  <si>
    <t>COMM.PAG.BONIFICO</t>
  </si>
  <si>
    <t>COM.PAG.BONIFICO</t>
  </si>
  <si>
    <t>IMPOSTA DI BOLLO GENAIO</t>
  </si>
  <si>
    <t>LUCE Porrettana</t>
  </si>
  <si>
    <t>COMM.PAG.UTENZE</t>
  </si>
  <si>
    <t>CARTA DI CREDITO</t>
  </si>
  <si>
    <t>TELEFONO 6153333</t>
  </si>
  <si>
    <t>Riporto saldo</t>
  </si>
  <si>
    <t>ISCRIZIONI E CONTRIBUTI ATTIITA' SOCIALI</t>
  </si>
  <si>
    <t>CANONE LOCAZIONE MELONCELLO marzo</t>
  </si>
  <si>
    <t>COMM. PAG. BONIFICI</t>
  </si>
  <si>
    <t>CANONE LOCAZIONE VIA PORRETTANA 15 + SPESE</t>
  </si>
  <si>
    <t>IMPOSTA DI BOLLO febbraio</t>
  </si>
  <si>
    <t>Riporto saldo al 31/12/19</t>
  </si>
  <si>
    <t>COMM.NI CARTA DI CREDITO</t>
  </si>
  <si>
    <t>APRILE</t>
  </si>
  <si>
    <t>COMPETENZE E ONERI</t>
  </si>
  <si>
    <t>COMM.PAG.BONIFICI</t>
  </si>
  <si>
    <t>IMPOSTE E TASSE - R.A. marzo</t>
  </si>
  <si>
    <t>IMPOSTA DI BOLLO marzo</t>
  </si>
  <si>
    <t>LUCE Porrettana 15</t>
  </si>
  <si>
    <t xml:space="preserve">LUCE Porrettana   </t>
  </si>
  <si>
    <t>ACQUA Porrettana</t>
  </si>
  <si>
    <t>MAGGIO</t>
  </si>
  <si>
    <t>COMPETENZE INTERESSI AVERE</t>
  </si>
  <si>
    <t>COMPETENZE SPESE E ONERI</t>
  </si>
  <si>
    <t>IMPOSTA DI BOLLO dicembre</t>
  </si>
  <si>
    <t xml:space="preserve">IMPOSTE E TASSE R.A. </t>
  </si>
  <si>
    <t>MATERIALE AUDIO INFORMATICO - Cuffie</t>
  </si>
  <si>
    <t>MATERIALE UFFICIO - Sapone scottex</t>
  </si>
  <si>
    <t>VALORI POSTALI - racc. Regione E.R.</t>
  </si>
  <si>
    <t>VALORI POSTALI - invio ctr Serv.El.Nazionale</t>
  </si>
  <si>
    <t>GAS Porrettana</t>
  </si>
  <si>
    <t xml:space="preserve">LUCE Porrettana 15 </t>
  </si>
  <si>
    <t>COMM.PAG. UTENTE INTERNET</t>
  </si>
  <si>
    <t>PRESTAZIONE DIDATTICA Rivero</t>
  </si>
  <si>
    <t>AMAZON</t>
  </si>
  <si>
    <t>BPER</t>
  </si>
  <si>
    <t>C</t>
  </si>
  <si>
    <t>LE</t>
  </si>
  <si>
    <t>R.129/137</t>
  </si>
  <si>
    <t>R.138/140</t>
  </si>
  <si>
    <t>R.141</t>
  </si>
  <si>
    <t>R.145/148</t>
  </si>
  <si>
    <t>R.152/158</t>
  </si>
  <si>
    <t>R.159</t>
  </si>
  <si>
    <t>R.163/166</t>
  </si>
  <si>
    <t>R.167/174</t>
  </si>
  <si>
    <t>R.175/177</t>
  </si>
  <si>
    <t>R.178/181</t>
  </si>
  <si>
    <t>R.182/183</t>
  </si>
  <si>
    <t>R.184/185</t>
  </si>
  <si>
    <t>R.186/189</t>
  </si>
  <si>
    <t>R.190/195</t>
  </si>
  <si>
    <t>MATERIALE UFFICIO - varie</t>
  </si>
  <si>
    <t>MATERIALE UFFICIO varie</t>
  </si>
  <si>
    <t>le</t>
  </si>
  <si>
    <t>MATERIALE UFFICIO Pallets</t>
  </si>
  <si>
    <t>MATERIALE UFFICIO Igienizzanti</t>
  </si>
  <si>
    <t>M</t>
  </si>
  <si>
    <t>MATERIALE UFFICIO - Gel e igienizzanti</t>
  </si>
  <si>
    <t>MATERIALE UFFICIO - Filtri condiz.</t>
  </si>
  <si>
    <t>ms</t>
  </si>
  <si>
    <t>/</t>
  </si>
  <si>
    <t>R.196/197</t>
  </si>
  <si>
    <t>R.198</t>
  </si>
  <si>
    <t>R.199</t>
  </si>
  <si>
    <t>R.200</t>
  </si>
  <si>
    <t>R.201/202</t>
  </si>
  <si>
    <t>GIUGNO</t>
  </si>
  <si>
    <t>R.203/204</t>
  </si>
  <si>
    <t>R.205</t>
  </si>
  <si>
    <t>R.206</t>
  </si>
  <si>
    <t>R.207</t>
  </si>
  <si>
    <t>CANCELLERIA - Raccoglitori</t>
  </si>
  <si>
    <t>CANCELLERIA</t>
  </si>
  <si>
    <t>MATERIALE UFFICIO Gel</t>
  </si>
  <si>
    <t>R.208/209</t>
  </si>
  <si>
    <t>R.210</t>
  </si>
  <si>
    <t>R.211</t>
  </si>
  <si>
    <t>R.212/213</t>
  </si>
  <si>
    <t>R.214</t>
  </si>
  <si>
    <t>VERSAMENTO BPER</t>
  </si>
  <si>
    <t xml:space="preserve"> MATERIALE UFFICIO - Varie</t>
  </si>
  <si>
    <t>ACCESSORI UFFICIO - Zanzariere 4</t>
  </si>
  <si>
    <t>ACCESSORI UFFICIO - Zanzariere 2</t>
  </si>
  <si>
    <t>CANONE SERIZI TELEMATICI</t>
  </si>
  <si>
    <t>ISCRIZIONI E CONTRIBUTI E ATTIVITA' SOCIALI</t>
  </si>
  <si>
    <t>CANONE LOCAZIONE PORRETTANA 15</t>
  </si>
  <si>
    <t xml:space="preserve">     giugno + spese apr/mag/giug</t>
  </si>
  <si>
    <t>RIMBORSO ISCRIZIONE ESAMI ABRSM</t>
  </si>
  <si>
    <t>IMPOSTA DI BOLLO maggio</t>
  </si>
  <si>
    <t>PROGETTO LUNETTA PARK chiusura</t>
  </si>
  <si>
    <t>IMPOSTE E TASSE - R.A.</t>
  </si>
  <si>
    <t>RIMBORSO ISCRIZIONE ABRSM Bonatti</t>
  </si>
  <si>
    <t>PRESTAZIONE DIDATTICA - Giulia Meci</t>
  </si>
  <si>
    <t>RIMBORSO ISCRIZIONE ABRSM Pecoraro</t>
  </si>
  <si>
    <t>RIMBORSO Sartori marzo maggio</t>
  </si>
  <si>
    <t>RIMBORSO Stefanini marzo</t>
  </si>
  <si>
    <t>RIMBORSO Stefanini maggio</t>
  </si>
  <si>
    <t>RIMBORSO Vignali maggio</t>
  </si>
  <si>
    <t>RIMBORSO Verza gen feb</t>
  </si>
  <si>
    <t>MATERIALE UFFICIO - Cornice</t>
  </si>
  <si>
    <t>MATERIALE UFFICIO  Varie per impianto irrigazione</t>
  </si>
  <si>
    <t>LUGLIO</t>
  </si>
  <si>
    <t>MATERIALE UFFICIO - Vernici e lampadine</t>
  </si>
  <si>
    <t>MATERIALE UFFICIO - Sifone lavello</t>
  </si>
  <si>
    <t>MATERIALE AUDIO INFORMATICO - Scheda audio</t>
  </si>
  <si>
    <t>R.216/217</t>
  </si>
  <si>
    <t>R.218</t>
  </si>
  <si>
    <t>R.219</t>
  </si>
  <si>
    <t>R.220/224</t>
  </si>
  <si>
    <t>R.225/226</t>
  </si>
  <si>
    <t>R. 227</t>
  </si>
  <si>
    <t>ISCRIZIONE E CONTRIBUTI ATTIVITA' SOCIALE</t>
  </si>
  <si>
    <t>IMPOSTA DI BOLLO APRILE</t>
  </si>
  <si>
    <t>IMPOSTE E TASSE - R.ACCONTO</t>
  </si>
  <si>
    <t>IMPOSTA DI BOLLO</t>
  </si>
  <si>
    <t>COMM.NI PAG.UTENZE</t>
  </si>
  <si>
    <t>OK</t>
  </si>
  <si>
    <t>AGOSTO</t>
  </si>
  <si>
    <t>COMM.NI PAG.BONIFICO</t>
  </si>
  <si>
    <t>COMM.NI PAG. UTENZE</t>
  </si>
  <si>
    <t>SETTEMBRE</t>
  </si>
  <si>
    <t>ACCESSORI UFFICIO - Tappeto batteria</t>
  </si>
  <si>
    <t>MANUTENZIONI E RIPARAZIONI - ampli</t>
  </si>
  <si>
    <t>Cartoleria</t>
  </si>
  <si>
    <t>MATERIALE UFFICIO - Chiavetta usb</t>
  </si>
  <si>
    <t>ACQUA Via Porrettana 15</t>
  </si>
  <si>
    <t>c</t>
  </si>
  <si>
    <t>MANUTENZIONI E RIPARAZIONI - Pelle sgabelli piano</t>
  </si>
  <si>
    <t>ACQUA Viia Porrettana 9</t>
  </si>
  <si>
    <t>ACQUA Meloncello</t>
  </si>
  <si>
    <t>Materiale ufficio - Plexiglass</t>
  </si>
  <si>
    <t>MATERIALE UFFICO - Stecche per tendini</t>
  </si>
  <si>
    <t>MATERIAL UFFICIO - Gangini per tendini</t>
  </si>
  <si>
    <t>DUPLICATO CHIAV I</t>
  </si>
  <si>
    <t>MATERIALE UFFICIO - Zanzariere</t>
  </si>
  <si>
    <t>CANCELLERIA - Colori per lavagna</t>
  </si>
  <si>
    <t>R.228</t>
  </si>
  <si>
    <t>R.229/230</t>
  </si>
  <si>
    <t>R.231/235</t>
  </si>
  <si>
    <t>R.236/240</t>
  </si>
  <si>
    <t>R.241/243</t>
  </si>
  <si>
    <t>R.244</t>
  </si>
  <si>
    <t>R.245</t>
  </si>
  <si>
    <t>R.246/248</t>
  </si>
  <si>
    <t>R.249/257</t>
  </si>
  <si>
    <t>R.258/259</t>
  </si>
  <si>
    <t>R.260/263</t>
  </si>
  <si>
    <t>R.264/270</t>
  </si>
  <si>
    <t>R.271/272</t>
  </si>
  <si>
    <t>R.273/282</t>
  </si>
  <si>
    <t>R.283/286</t>
  </si>
  <si>
    <t>R.287/290</t>
  </si>
  <si>
    <t>R.291/295</t>
  </si>
  <si>
    <t>R.296/300</t>
  </si>
  <si>
    <t>R.301/303</t>
  </si>
  <si>
    <t>R.304/305</t>
  </si>
  <si>
    <t>R.306/307</t>
  </si>
  <si>
    <t>MATERIALE UFFICIO - Mascherine</t>
  </si>
  <si>
    <t>MATERIALE UFFICIO - Varie  pulizie</t>
  </si>
  <si>
    <t>ACESSORI UFFICIO - Stufetta e sgabello</t>
  </si>
  <si>
    <t>MATERIALE UFFICIO - Presa</t>
  </si>
  <si>
    <t>ACCESSORI UFFICIO - Termometro infrarossi</t>
  </si>
  <si>
    <t>MATERIALE UFFCIO - Igienizzanti</t>
  </si>
  <si>
    <t>PASTI</t>
  </si>
  <si>
    <t>ACCESSORI UFFICIO - Tappeti</t>
  </si>
  <si>
    <t>OTTOBRE</t>
  </si>
  <si>
    <t>NOLEGGIO STRUMENTI</t>
  </si>
  <si>
    <t>NOVEMBRE</t>
  </si>
  <si>
    <t>PRESTAZIONE DIDATTICA Piccinini</t>
  </si>
  <si>
    <t>PARCHEGGIO TICKET per saggio al Costarena</t>
  </si>
  <si>
    <t>MATERIALE UFFICIO - Dischi levigatrice</t>
  </si>
  <si>
    <t>MATERIALE UFFICIO - Pile</t>
  </si>
  <si>
    <t>mp</t>
  </si>
  <si>
    <t>VALORI POSTALI - Raccomandata Tongiorgi</t>
  </si>
  <si>
    <t>PRESTAZIONE DIDATTICA Magnani 2</t>
  </si>
  <si>
    <t>ACCESSORI MUSICALI  - leggio</t>
  </si>
  <si>
    <t>VALORI POSTALI - Raccomandata TIM</t>
  </si>
  <si>
    <t>CARTOLERIA - Agenda e pennarelli</t>
  </si>
  <si>
    <t>MATERIALE UFFICIO - Disinfettanti scottex</t>
  </si>
  <si>
    <t>COMM.NE BONIFICO</t>
  </si>
  <si>
    <t>ASS.NE GENERALI BOLOGNA</t>
  </si>
  <si>
    <t>IMPOSTA DI BOLLO Agosto</t>
  </si>
  <si>
    <t>COMM.NE PAG. UTENZE</t>
  </si>
  <si>
    <t>IMPOSTA DI BOLLO Settembre</t>
  </si>
  <si>
    <t>ASI - TESSERE assegno 679</t>
  </si>
  <si>
    <t>COMM.NI BONIFICO</t>
  </si>
  <si>
    <t>CARTA DI CREDITO Spese invio</t>
  </si>
  <si>
    <t>RIMBORSO CHILOMETRICI Stefanini</t>
  </si>
  <si>
    <t>RIMBORSO CHILOMETRICI Sartori</t>
  </si>
  <si>
    <t>RIMBORSO CHILOMETRICI Vignali</t>
  </si>
  <si>
    <t>TIM 051433821</t>
  </si>
  <si>
    <t>COMM.BONIFICO</t>
  </si>
  <si>
    <t>COMM. PAG. UTENZE</t>
  </si>
  <si>
    <t>IMPOSTA DI BOLLO ottobre</t>
  </si>
  <si>
    <t>CANONE LOCAZIONE + SPESE VIA PORRETTANA 15</t>
  </si>
  <si>
    <t>BEVANDE - CANTINE SOC. FORMIGINE</t>
  </si>
  <si>
    <t xml:space="preserve">PIANOFORTE </t>
  </si>
  <si>
    <t>COMM. BONIFICI</t>
  </si>
  <si>
    <t>0K</t>
  </si>
  <si>
    <t>IMPOSTA REGISTRO LOCAZIONE VIA PORRETTANA 15</t>
  </si>
  <si>
    <t>TARSU VIA PORRETTANA 15</t>
  </si>
  <si>
    <t>MATERIALE UFFICIO - Vernici</t>
  </si>
  <si>
    <t>MATERIALE UFFICIO  - Sacchetti/vassoi</t>
  </si>
  <si>
    <t>DICEMBRE</t>
  </si>
  <si>
    <t>ISCRIZIONE ESAMI ABRSM</t>
  </si>
  <si>
    <t>PRESTAZIONE DIDATTICA Stefanini</t>
  </si>
  <si>
    <t>MATERIALE UFFICIO Varie</t>
  </si>
  <si>
    <t>LUCE Porrettana 9</t>
  </si>
  <si>
    <t>ACCESSORI UFFICIO  - Sgabelli piano</t>
  </si>
  <si>
    <t>RIMBORSO CHILOMETRICO Sartori giugno</t>
  </si>
  <si>
    <t>RIMBORSO CHILOMETRICO Vignali giugo</t>
  </si>
  <si>
    <t>RIMBORSO CHILOMETRICO  Stefanini giugno</t>
  </si>
  <si>
    <t>ACCESSORI MUSICALI - Varie usato</t>
  </si>
  <si>
    <t>MATERIALE UFFICIO - Scottex, carta ig.</t>
  </si>
  <si>
    <t>AQUA Porrettana</t>
  </si>
  <si>
    <t>SALDO I^ TRIMESTRE</t>
  </si>
  <si>
    <t>2° TRIMESTRE</t>
  </si>
  <si>
    <t>3° TRIMESTRE</t>
  </si>
  <si>
    <t>SALDO III° TRIMESTRE 2020</t>
  </si>
  <si>
    <t>SALDO 1° TRIMESTRE 2020</t>
  </si>
  <si>
    <t>SALDO 2° TRIMESTRE 2020</t>
  </si>
  <si>
    <t>SALDO 3° TRIMESTRE 2020</t>
  </si>
  <si>
    <t>CORTICELLI GIANCARLO</t>
  </si>
  <si>
    <t xml:space="preserve">ACCESSORI UFFICIO  Lavagne </t>
  </si>
  <si>
    <t>GRUPPO GIODICART SRL</t>
  </si>
  <si>
    <t>MATERIALE UFFICIO  - Varie</t>
  </si>
  <si>
    <t>QUOTA ASSOCIATIVA CARTA CREDITO</t>
  </si>
  <si>
    <t>MATERIALE UFFICIO</t>
  </si>
  <si>
    <t>R. 308</t>
  </si>
  <si>
    <t>R.309</t>
  </si>
  <si>
    <t>R.310/317</t>
  </si>
  <si>
    <t>R.318</t>
  </si>
  <si>
    <t>R. 319/322</t>
  </si>
  <si>
    <t>R.323/327</t>
  </si>
  <si>
    <t>R.328/330</t>
  </si>
  <si>
    <t>R. 331/334</t>
  </si>
  <si>
    <t>R.339/340</t>
  </si>
  <si>
    <t>R.341/344</t>
  </si>
  <si>
    <t>R.345/347</t>
  </si>
  <si>
    <t>R. 348/349</t>
  </si>
  <si>
    <t>R.350</t>
  </si>
  <si>
    <t>R.353/356</t>
  </si>
  <si>
    <t>ISCRIZIONI E CONTRBUTI ATTIVITA' SOCIALI</t>
  </si>
  <si>
    <t>R 357/358</t>
  </si>
  <si>
    <t>R.359/360</t>
  </si>
  <si>
    <t>R.361/362</t>
  </si>
  <si>
    <t>R.363/364</t>
  </si>
  <si>
    <t>R.365</t>
  </si>
  <si>
    <t>R.366/370</t>
  </si>
  <si>
    <t>R.371</t>
  </si>
  <si>
    <t>R.372/374</t>
  </si>
  <si>
    <t>R.375/379</t>
  </si>
  <si>
    <t>CHIAVI</t>
  </si>
  <si>
    <t>VALORI POSTALI - Raccomandata Tim</t>
  </si>
  <si>
    <t>R.380/381</t>
  </si>
  <si>
    <t>R.386/389</t>
  </si>
  <si>
    <t>R.382/385</t>
  </si>
  <si>
    <t>PRESTAZIONE DIDATTICA  - MECI 2</t>
  </si>
  <si>
    <t>VALORI POSTALI  - Raccomandata Tim</t>
  </si>
  <si>
    <t>NOLEGGIO STRUMENTAZIONE</t>
  </si>
  <si>
    <t>PRESTAZIONE DIDATTICA - Magnani</t>
  </si>
  <si>
    <t>RIMBORSI CHILOMETRICI - Vignali</t>
  </si>
  <si>
    <t>RIMBORSI CHILOMETRICI - Stefanini</t>
  </si>
  <si>
    <t>RIMBORSI CHILOMETRICI  - Sartori</t>
  </si>
  <si>
    <t>PRESTAZIONE DIDATTICA - Fiorelli</t>
  </si>
  <si>
    <t>PRESTAZIONE DIDATTICA  - Passante</t>
  </si>
  <si>
    <t>PRESTAZIONE DIDATTICA - Stefanini</t>
  </si>
  <si>
    <t>PRESTAZIONE DIDATTICA - Gatti</t>
  </si>
  <si>
    <t>PRESTAZIONE DIDATTICA - Rivero</t>
  </si>
  <si>
    <t>PRESTAZIONE DIDATTICA - Anton</t>
  </si>
  <si>
    <t>PRESTAZIONE DIDATTICA - Elvi</t>
  </si>
  <si>
    <t>PRESTAZIONE DIDATTICA - Giardini</t>
  </si>
  <si>
    <t>PRESTAZIONE DIDATTICA CAMMAROTA</t>
  </si>
  <si>
    <t>PRESTAZIONE DIDATTICA TATI</t>
  </si>
  <si>
    <t>PRESTAZIONE DIDATTICA SARTORI</t>
  </si>
  <si>
    <t>PRESTAZIONE DIDATTICA PICCININI 10/12</t>
  </si>
  <si>
    <t>PRESTAZIONE DIDATTICA TESTONI</t>
  </si>
  <si>
    <t>PRESTAZIONE DIDATTICA SCHIAVON</t>
  </si>
  <si>
    <t>??? RA DA VERSARE</t>
  </si>
  <si>
    <t>RA DA VERSARE</t>
  </si>
  <si>
    <t>VERSAMENTO CASSA BANCA contante</t>
  </si>
  <si>
    <t>VERSAMENTO CASSA BANCA assegni</t>
  </si>
  <si>
    <t>R.390/393</t>
  </si>
  <si>
    <t>ACCESSORI UFFICIO - Albero Natale</t>
  </si>
  <si>
    <t>ACCESSORI UFFICIO  - addobbi Natale</t>
  </si>
  <si>
    <t>MS</t>
  </si>
  <si>
    <t>RIMBORSO CHILOMETRICI VIGNALI</t>
  </si>
  <si>
    <t>R. 16/17</t>
  </si>
  <si>
    <t>R.67/73</t>
  </si>
  <si>
    <t>R.74/80</t>
  </si>
  <si>
    <t>R.142/144</t>
  </si>
  <si>
    <t>R.149/151</t>
  </si>
  <si>
    <t>R.215</t>
  </si>
  <si>
    <t>R.351/352</t>
  </si>
  <si>
    <t/>
  </si>
  <si>
    <t>N.A. IREN GAS Porrettana</t>
  </si>
  <si>
    <t>SALDO II° TRIMESTRE 2020</t>
  </si>
  <si>
    <t>4° TRIMESTRE</t>
  </si>
  <si>
    <t>SALDO 4° TRIMESTRE 2020</t>
  </si>
  <si>
    <t>BPER - COMPETENZE INTERESSI AVERE</t>
  </si>
  <si>
    <t>IMPOSTA DI BOLLO settembre</t>
  </si>
  <si>
    <t>TELECOM</t>
  </si>
  <si>
    <t>CANONE SERVIZI</t>
  </si>
  <si>
    <t>IMPOSTA DI BOLLO novembre</t>
  </si>
  <si>
    <t>DUPLICATO CHIAVI - Cambio aula 11</t>
  </si>
  <si>
    <t>VARIE - PARCHEGGIO TICKET per saggio al Costarena</t>
  </si>
  <si>
    <t>MANUTEZIONI E RIPARAZIONI - Sedie</t>
  </si>
  <si>
    <t>VALORI BOLLATI - Marca bollo per Regione  E.R.</t>
  </si>
  <si>
    <t xml:space="preserve">ELABORAZIONE DATI </t>
  </si>
  <si>
    <t>TELEFONO 6153333 FASTWB</t>
  </si>
  <si>
    <t>IMPOSTE E TASSE R.A. dicembre 2019</t>
  </si>
  <si>
    <t>TELEFONO 6153333 Fastweb</t>
  </si>
  <si>
    <t>RIMBORSI CHILOMETRICI Stefanini</t>
  </si>
  <si>
    <t>RIMBORSI CHILOMETRICI Sartori</t>
  </si>
  <si>
    <t>RIMBORSI CHILOMETRICI Vignali</t>
  </si>
  <si>
    <t>COMPETENZE A DEBITO BPER</t>
  </si>
  <si>
    <t>S</t>
  </si>
  <si>
    <t>CANONE LOCAZIONE SALE MARANO</t>
  </si>
  <si>
    <t>CANONE LOCAZIONE MELONCELLO</t>
  </si>
  <si>
    <t>A</t>
  </si>
  <si>
    <t>MATERIALE AUDIO INFORMATICO - Adattatore</t>
  </si>
  <si>
    <t>TELEFONO 6153333 Fastwb</t>
  </si>
  <si>
    <t>N.A. HERA ACQUA Meloncello</t>
  </si>
  <si>
    <t>CANCELLERIA - carta fotocopie</t>
  </si>
  <si>
    <t>ACCESSORI UFFICIO - Zanzariera</t>
  </si>
  <si>
    <t>gm</t>
  </si>
  <si>
    <t>MATERIALE UFFICIO - Gel disinfettante</t>
  </si>
  <si>
    <t>MATERIALE UFFICIO -  Varie per impianto irrigazione</t>
  </si>
  <si>
    <t>ACCESSORI UFFICIO - Varie</t>
  </si>
  <si>
    <t>N.A. IREN Gas Porrettana</t>
  </si>
  <si>
    <t>LUCE Porrettana 15 - rimborso Corticelli</t>
  </si>
  <si>
    <t>s</t>
  </si>
  <si>
    <t>IMPOSTE E TASSE r.a. giugno</t>
  </si>
  <si>
    <t>luca</t>
  </si>
  <si>
    <t>ACCESSORI UFFICIO - Irrigazione</t>
  </si>
  <si>
    <t>ACCESSORI UFFICIO - Tendina</t>
  </si>
  <si>
    <t>MANUTENZIONI E RIPARAZIONE - Ampli aula Pancaldi</t>
  </si>
  <si>
    <t>CANONE LOCAZIONE PORRETTANA 15 + spese</t>
  </si>
  <si>
    <t>a</t>
  </si>
  <si>
    <t>TELEFONO 6153333 Fasweb</t>
  </si>
  <si>
    <t>DUPLICATO CHIAVI Sala prove</t>
  </si>
  <si>
    <t xml:space="preserve">ACQUA Porrettana </t>
  </si>
  <si>
    <t>MATERIALE UFFICIO - anti zanzare</t>
  </si>
  <si>
    <t>CANONE LOCAZIONE Porrettana 15</t>
  </si>
  <si>
    <t>ACCESSORI UFFICIO - Plexiglass Covid</t>
  </si>
  <si>
    <t>DUPLICATO CHIAVI sala prove</t>
  </si>
  <si>
    <t>ACCESSORI UFFICIO - Tappeto per batteria</t>
  </si>
  <si>
    <t>CANONE LOCAZIONE Porrettana 15 + spese</t>
  </si>
  <si>
    <t>MATERIALE UFFICIO - Prese</t>
  </si>
  <si>
    <t>TIM - SALDO CONTROVERSIA CORECOM</t>
  </si>
  <si>
    <t>HERA N.A. Acqua Meloncello</t>
  </si>
  <si>
    <t>SeP</t>
  </si>
  <si>
    <t>CANONE LOCAZIONE MELONCELLO nov + agost</t>
  </si>
  <si>
    <t>IMPOSTE E TASSE R.A.</t>
  </si>
  <si>
    <t>CANONE LOCAZIONE MELONCELLO Dicembre + settembre</t>
  </si>
  <si>
    <t>ELABORAZIONE DATI</t>
  </si>
  <si>
    <t xml:space="preserve">TIM  </t>
  </si>
  <si>
    <t>CANCELLERIA - Pile</t>
  </si>
  <si>
    <t>23/BIS</t>
  </si>
  <si>
    <t>RIMBORSO PER ISCRIZ.ABRSM BEGHELLI</t>
  </si>
  <si>
    <t>RIMBORSO ISCRIZ. ABRSM BEGHELLI</t>
  </si>
  <si>
    <t>AMAZON PRIME</t>
  </si>
  <si>
    <t>CARTA DI CREDITO Comm.ni gennaio</t>
  </si>
  <si>
    <t>ISCRIZIONE ESAMI ABRSM Beghelli</t>
  </si>
  <si>
    <t>ISCRIZIONI ESAMI ABRSM Beghelli</t>
  </si>
  <si>
    <t>COM.COM SAS</t>
  </si>
  <si>
    <t>MELONCELLO SRL</t>
  </si>
  <si>
    <t>ABRSM</t>
  </si>
  <si>
    <t>TELEFONO</t>
  </si>
  <si>
    <t>FERRAMENTA NATALI SNC</t>
  </si>
  <si>
    <t>TABACCHERIA MELONCELLO</t>
  </si>
  <si>
    <t>DORHOUSE SRL</t>
  </si>
  <si>
    <t>FASTWEB</t>
  </si>
  <si>
    <t>MUSIC SHOP</t>
  </si>
  <si>
    <t>STEFANINI MARCO</t>
  </si>
  <si>
    <t>SARTORI TULLIO</t>
  </si>
  <si>
    <t>VIGNALI LUCA</t>
  </si>
  <si>
    <t>2/BIS</t>
  </si>
  <si>
    <t>LEROY MERLIN ITALIA SRL</t>
  </si>
  <si>
    <t>MATERIALE UFFICIO - Cornici</t>
  </si>
  <si>
    <t>TIGOTA'</t>
  </si>
  <si>
    <t>COOP ALLEANZA 3.0</t>
  </si>
  <si>
    <t>COMUNE DI BOLOGNA</t>
  </si>
  <si>
    <t>CANOE LOCAZIONE MELONCELLO Febbraio</t>
  </si>
  <si>
    <t>IL CICLOPE SRL</t>
  </si>
  <si>
    <t>ENI GAS E LUCE</t>
  </si>
  <si>
    <t>ABRMS</t>
  </si>
  <si>
    <t>APCOA PARKING ITALIA SPA</t>
  </si>
  <si>
    <t>MANUTENZIONI E RIPARAZIONI - Sedie</t>
  </si>
  <si>
    <t>FRANCHI SEDIE SRL</t>
  </si>
  <si>
    <t>VALORI POSTALI racc. Regione E.R.</t>
  </si>
  <si>
    <t>VALORI BOLLATI</t>
  </si>
  <si>
    <t>COMUNE DI CASTENASO</t>
  </si>
  <si>
    <t>POSTE ITALIANE</t>
  </si>
  <si>
    <t>UNIEURO SPA</t>
  </si>
  <si>
    <t>IREN GAS</t>
  </si>
  <si>
    <t>HERA SPA</t>
  </si>
  <si>
    <t>ANGEL MERCATONE DUE SRL</t>
  </si>
  <si>
    <t xml:space="preserve">COMPETENZE A DEBITO </t>
  </si>
  <si>
    <t>PRESTAZIONE DIDATTICA</t>
  </si>
  <si>
    <t>RIVERO CAMPERO CARLOS</t>
  </si>
  <si>
    <t xml:space="preserve">ALL FOR MUSIC </t>
  </si>
  <si>
    <t>NUOVA FARMACIA MELONCELLO</t>
  </si>
  <si>
    <t>IL COPIONE DI CAPRIZ</t>
  </si>
  <si>
    <t>bper</t>
  </si>
  <si>
    <t>MESTICCHERIA DEL BORGO</t>
  </si>
  <si>
    <t xml:space="preserve">PRESTAZIONE DIDATTICA </t>
  </si>
  <si>
    <t>SERVIZIO ELETTRICO NAZIONALE</t>
  </si>
  <si>
    <t>COMM.PAG. UTENTZE</t>
  </si>
  <si>
    <t>CARTOLERIA STADIO</t>
  </si>
  <si>
    <t>EUROSPIN SPA</t>
  </si>
  <si>
    <t>POLIMAR SRL</t>
  </si>
  <si>
    <t>FARMACIA FERRARISNC</t>
  </si>
  <si>
    <t>PIERO DELLA VALENTINA SPA</t>
  </si>
  <si>
    <t>PICCININI SERGIO</t>
  </si>
  <si>
    <t>RIMBORSO CHILOMETRICO marzo/maggio</t>
  </si>
  <si>
    <t>RIMBORSO CHILOMETRICO gen/feb</t>
  </si>
  <si>
    <t>RIMBORSO CHILOMETRICO marzo</t>
  </si>
  <si>
    <t>RIMBORSO CHILOMETRICO  maggio</t>
  </si>
  <si>
    <t>RIMBORSO CHILOMETRICO maggio</t>
  </si>
  <si>
    <t>VERZA MARCO</t>
  </si>
  <si>
    <t>FERRAMENTA NATALI</t>
  </si>
  <si>
    <t>TABATA CARTOLERIA</t>
  </si>
  <si>
    <t>ESSELUNGA SPA</t>
  </si>
  <si>
    <t>IKEA SRL</t>
  </si>
  <si>
    <t>MESTICCHERIA MASSARENTISRL</t>
  </si>
  <si>
    <t>BONATTI SIMONA</t>
  </si>
  <si>
    <t>ABRSM Rimborso iscrizione</t>
  </si>
  <si>
    <t>MECI GIULIA</t>
  </si>
  <si>
    <t>TRIVISONNO ROBERTO</t>
  </si>
  <si>
    <t xml:space="preserve">ABRSM Rimborso iscrizione </t>
  </si>
  <si>
    <t>PAPANTUONO PER PECORARO LUDOVICO</t>
  </si>
  <si>
    <t>LAST SRL</t>
  </si>
  <si>
    <t>RIMBORSO CHILOMETRICO  giugno</t>
  </si>
  <si>
    <t>RIMBORSO CHILOMETRICO giugno</t>
  </si>
  <si>
    <t>RIMBORSO CHILOMETRICO  giugNo</t>
  </si>
  <si>
    <t>CANCELLERIA - Varie</t>
  </si>
  <si>
    <t xml:space="preserve"> LUCE Porrettana</t>
  </si>
  <si>
    <t>LIRA SPA</t>
  </si>
  <si>
    <t>CORTICELLI GIANCARLO rimborso</t>
  </si>
  <si>
    <t>BRICOMAN SRL</t>
  </si>
  <si>
    <t>ALL FOR MUSIC</t>
  </si>
  <si>
    <t>FERRAMENTA FERRIANI</t>
  </si>
  <si>
    <t>SARTORI MARCO</t>
  </si>
  <si>
    <t>RIMBORSO CHILOMETRICI</t>
  </si>
  <si>
    <t>CANONE LOCAZIONE PORRETTANA 15 + SPESE</t>
  </si>
  <si>
    <t>137/2</t>
  </si>
  <si>
    <t>MATERIALE UFFICIO - Gel disinfettanti</t>
  </si>
  <si>
    <t>138/2</t>
  </si>
  <si>
    <t>DAL TESSUTAIO SRL</t>
  </si>
  <si>
    <t>FERRAMENTA NATALI SRL</t>
  </si>
  <si>
    <t>CIESSECI SPA</t>
  </si>
  <si>
    <t>RIMBORSO CHILOMETRICO agosto</t>
  </si>
  <si>
    <t>FARMACIA MELONCELLO</t>
  </si>
  <si>
    <t>CANONE LOCAZIONE Porrettana 15 + SPESE</t>
  </si>
  <si>
    <t>MATERIALE UFFICIO  - Tappeto per batteria</t>
  </si>
  <si>
    <t>ACCESSORI MUSICALI - Libri</t>
  </si>
  <si>
    <t>GENERALI SPA</t>
  </si>
  <si>
    <t>ASS.NE RCA INCEDIO FURTO</t>
  </si>
  <si>
    <t>LEROY MERLIN ITALIA PSA</t>
  </si>
  <si>
    <t>MATERIALE UFFICIO - Gangini per tendini</t>
  </si>
  <si>
    <t>FERRAMENTA GORINI</t>
  </si>
  <si>
    <t>FERRAMENTA NELLO</t>
  </si>
  <si>
    <t>FERRAMENTA S'ISAIA</t>
  </si>
  <si>
    <t>CARTAMARKET SNC</t>
  </si>
  <si>
    <t>RIMBORSO CHILOMETRICI settembre</t>
  </si>
  <si>
    <t>MAGNANI MASSIMO</t>
  </si>
  <si>
    <t>STEFANINI MASSIMO</t>
  </si>
  <si>
    <t>CANONE LOCAZIONE Meloncello ottobre + luglio</t>
  </si>
  <si>
    <t>RIMBORSI CHILOMETRICI ottobre</t>
  </si>
  <si>
    <t>RIMBORSO CHILOMETRICI ottobre</t>
  </si>
  <si>
    <t>LUCE Porrettana 1</t>
  </si>
  <si>
    <t>ACCESSORI MUSICALI - Spartito</t>
  </si>
  <si>
    <t>TIM SPA</t>
  </si>
  <si>
    <t>ASI</t>
  </si>
  <si>
    <t>ASI - TESSERE - assegno 679</t>
  </si>
  <si>
    <t>MOP SRL</t>
  </si>
  <si>
    <t>CANONE LOCAZIONE MELONCELLO ottobre + luglio</t>
  </si>
  <si>
    <t>TELEFONO 4338</t>
  </si>
  <si>
    <t xml:space="preserve">LUCE Porrettana  </t>
  </si>
  <si>
    <t>COMM-PAG.UTENZE</t>
  </si>
  <si>
    <t>CANONE LOCAZIONE MELONCELLO novembre + luglio</t>
  </si>
  <si>
    <t>BEVANDE</t>
  </si>
  <si>
    <t>CANTINA SOCIALE FORMIGINE</t>
  </si>
  <si>
    <t>COMM.PAG. BONIFICI</t>
  </si>
  <si>
    <t>COMM. PAG BONIFICI</t>
  </si>
  <si>
    <t>ACQUISTO PIANOFORTE 1/2 CODA Willermann</t>
  </si>
  <si>
    <t>IKEA</t>
  </si>
  <si>
    <t>MESTICCHERIA MASSARENTI</t>
  </si>
  <si>
    <t>ACCESSORI MUSICALI - Pellicola copertura</t>
  </si>
  <si>
    <t>RIMBORSO CHILOMETRICI novembre</t>
  </si>
  <si>
    <t>ACQUA Porrettna</t>
  </si>
  <si>
    <t>CANONE LOCAZIONE MELONCELLO gennaio 2021</t>
  </si>
  <si>
    <t>ACQUA Meloncello a credito</t>
  </si>
  <si>
    <t>IMPOSTE E TASSE  R.A. ACCONTO</t>
  </si>
  <si>
    <t>CANONE LOCAZONE VIA PORRETTANA 15 + SPESe</t>
  </si>
  <si>
    <t>CANONE LOCAZIOE  MELONCELLO dicembre + settembre</t>
  </si>
  <si>
    <t>CERVELLATI</t>
  </si>
  <si>
    <t>TABACCHERIA LA 310</t>
  </si>
  <si>
    <t>CON.COM SAS</t>
  </si>
  <si>
    <t>COMM-.NI CARTA DI CREDITO</t>
  </si>
  <si>
    <t>MATERIALE UFFICIO - Scottex, carta.ig.</t>
  </si>
  <si>
    <t>CALAMARIO</t>
  </si>
  <si>
    <t>PASSANTE GIUSEPPE</t>
  </si>
  <si>
    <t>GATTI ALICE</t>
  </si>
  <si>
    <t>BEROVSKI ELVI</t>
  </si>
  <si>
    <t>BEROVSKI ANTON</t>
  </si>
  <si>
    <t>COMM. PAG.UTENZE</t>
  </si>
  <si>
    <t xml:space="preserve">RIMBORSI CHILOMETRICI </t>
  </si>
  <si>
    <t>CAMMAROTA GIULIA</t>
  </si>
  <si>
    <t>ROCHA TATIANA</t>
  </si>
  <si>
    <t>TETONI LUCA</t>
  </si>
  <si>
    <t>SCHIAVON GIANLUCA</t>
  </si>
  <si>
    <t>CANONE LOCAZIOE Porrettana 15 + spese</t>
  </si>
  <si>
    <t>CANONE LOCAZONE Meloncello gennaio</t>
  </si>
  <si>
    <t>ACQUA MELONCELLO</t>
  </si>
  <si>
    <t>FIORELLI VANNI</t>
  </si>
  <si>
    <t>GIARDINI ELENA</t>
  </si>
  <si>
    <t>FERRAMENTA MAZZINI SRL</t>
  </si>
  <si>
    <t>R.160/162</t>
  </si>
  <si>
    <t>R.57/60</t>
  </si>
  <si>
    <t xml:space="preserve">         </t>
  </si>
  <si>
    <t>R.308</t>
  </si>
  <si>
    <t>R.335/338</t>
  </si>
  <si>
    <t>COMM.NI CARTA CREDITO</t>
  </si>
  <si>
    <t>R.357/358</t>
  </si>
  <si>
    <t>23/TER</t>
  </si>
  <si>
    <t>EUROSPIN</t>
  </si>
  <si>
    <t>33/BIS</t>
  </si>
  <si>
    <t>BPRT</t>
  </si>
  <si>
    <t>CARTA DI CREDITO - commissioNi</t>
  </si>
  <si>
    <t>LCE SNC</t>
  </si>
  <si>
    <t>137/BIS</t>
  </si>
  <si>
    <t>138/BIS</t>
  </si>
  <si>
    <t>MATERIALE  AUDIO INFORMATICO</t>
  </si>
  <si>
    <t>CENTRO MUSICALE PRELUDIO</t>
  </si>
  <si>
    <t>ENTRATE</t>
  </si>
  <si>
    <t>CASSA</t>
  </si>
  <si>
    <t>Quote associative</t>
  </si>
  <si>
    <t>Ricavi diversi - note di accredito</t>
  </si>
  <si>
    <t>Ricavi diversi - rimborsi</t>
  </si>
  <si>
    <t>Ricavi diversi - contributo liberale</t>
  </si>
  <si>
    <t>Interessi attivi E/C</t>
  </si>
  <si>
    <t>TOTALE ENTRATE</t>
  </si>
  <si>
    <t>USCITE</t>
  </si>
  <si>
    <t>spese per servizi generali</t>
  </si>
  <si>
    <t>energia elettrica</t>
  </si>
  <si>
    <t>spese telefoniche</t>
  </si>
  <si>
    <t>gas/acqua</t>
  </si>
  <si>
    <t>commercialista</t>
  </si>
  <si>
    <t>assicurazioni</t>
  </si>
  <si>
    <t>spese pubblicità</t>
  </si>
  <si>
    <t>totale spese per servizi generali</t>
  </si>
  <si>
    <t>spese per attività istituzionali</t>
  </si>
  <si>
    <t>canone concessione e affitti</t>
  </si>
  <si>
    <t>quote associative</t>
  </si>
  <si>
    <t>rimborsi spese insegnanti</t>
  </si>
  <si>
    <t>costi insegnanti</t>
  </si>
  <si>
    <t>spese esami</t>
  </si>
  <si>
    <t>spese materiale ufficio/cancelleria</t>
  </si>
  <si>
    <t>acquisto materiale didattico/libri</t>
  </si>
  <si>
    <t>accessori musicali</t>
  </si>
  <si>
    <t>noleggio attrezzature/sale</t>
  </si>
  <si>
    <t>manutenzione attrezzature</t>
  </si>
  <si>
    <t>spese ristoranti, rinfreschi e pasti</t>
  </si>
  <si>
    <t>totale spese attività istituzionali</t>
  </si>
  <si>
    <t>spese generali</t>
  </si>
  <si>
    <t>spese postali</t>
  </si>
  <si>
    <t>spese varie</t>
  </si>
  <si>
    <t>tributi, imposte e tasse</t>
  </si>
  <si>
    <t>oneri bancari</t>
  </si>
  <si>
    <t xml:space="preserve">valori bollati </t>
  </si>
  <si>
    <t>totale oneri diversi di gestione</t>
  </si>
  <si>
    <t>mobili e arredi</t>
  </si>
  <si>
    <t>strumenti musicali</t>
  </si>
  <si>
    <t>campi sportivi</t>
  </si>
  <si>
    <t>totale ammortamenti</t>
  </si>
  <si>
    <t>TOTALE USCITE</t>
  </si>
  <si>
    <t>CENTRO PRELUDIO</t>
  </si>
  <si>
    <t>SITUAZIONE DEL PATRIMONIO NETTO AL 31/12/2019</t>
  </si>
  <si>
    <t>AVANZI DI GESTIONE DA DESTINARE</t>
  </si>
  <si>
    <t>avanzi di gestione pregressi</t>
  </si>
  <si>
    <t>totale</t>
  </si>
  <si>
    <t>FONDO RISERVA STATUTARIA</t>
  </si>
  <si>
    <t>PATRIMONIO NETTO AL 31/12/2019</t>
  </si>
  <si>
    <t>rimborsi vari</t>
  </si>
  <si>
    <t>X</t>
  </si>
  <si>
    <t>BILANCIO AL 31 dicembre 2020</t>
  </si>
  <si>
    <t>macchine elettriche e elettroniche</t>
  </si>
  <si>
    <t>SITUAZIONE LIQUIDITA' AL 31/12/2020</t>
  </si>
  <si>
    <t>SALDO CASSA AL 31/12/2020</t>
  </si>
  <si>
    <t>SALDO BANCA AL 31/12/2020</t>
  </si>
  <si>
    <t>AVANZI GESTIONE DA DESTINARE 2019</t>
  </si>
  <si>
    <t>FONDO RISERVA STATUTARIA 2019</t>
  </si>
  <si>
    <t>SITUAZIONE DEL PATRIMONIO NETTO AL 31/12/2020</t>
  </si>
  <si>
    <t>fondo riserva statutaria 2019</t>
  </si>
  <si>
    <t>PATRIMONIO NETTO AL 31/12/2020</t>
  </si>
  <si>
    <t>Ammortamenti</t>
  </si>
  <si>
    <t>Beni strumentali</t>
  </si>
  <si>
    <t>carta</t>
  </si>
  <si>
    <t>CANONELOCAZIONE PORRETTANA 15</t>
  </si>
  <si>
    <t>AVANZO DI GESTIONE 2020</t>
  </si>
  <si>
    <t>avanzo di gestione 2020</t>
  </si>
  <si>
    <t xml:space="preserve">l'avanzo di gestione 2020 di €. 3002,98 viene assorbito </t>
  </si>
  <si>
    <t>integralmente dagli avanzi di gestione pregressi.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</si>
</sst>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dd/mm/yy;@"/>
    <numFmt numFmtId="166" formatCode="_-* #,##0.00_-;\-* #,##0.00_-;_-* \-??_-;_-@_-"/>
    <numFmt numFmtId="167" formatCode="d\-mmm\-yy"/>
    <numFmt numFmtId="168" formatCode="[$-410]d\-mmm;@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rgb="FF000000"/>
      <name val="Arial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u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rgb="FFCC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2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/>
    <xf numFmtId="167" fontId="3" fillId="0" borderId="0" xfId="0" applyNumberFormat="1" applyFont="1" applyBorder="1" applyAlignment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165" fontId="3" fillId="0" borderId="0" xfId="0" applyNumberFormat="1" applyFont="1" applyAlignment="1"/>
    <xf numFmtId="0" fontId="3" fillId="0" borderId="0" xfId="0" applyFont="1" applyAlignment="1">
      <alignment horizontal="left"/>
    </xf>
    <xf numFmtId="165" fontId="0" fillId="0" borderId="0" xfId="0" applyNumberFormat="1"/>
    <xf numFmtId="2" fontId="0" fillId="0" borderId="0" xfId="0" applyNumberFormat="1"/>
    <xf numFmtId="0" fontId="0" fillId="3" borderId="0" xfId="0" applyFill="1"/>
    <xf numFmtId="165" fontId="2" fillId="3" borderId="0" xfId="0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4" fontId="2" fillId="3" borderId="0" xfId="0" applyNumberFormat="1" applyFont="1" applyFill="1"/>
    <xf numFmtId="2" fontId="0" fillId="3" borderId="0" xfId="0" applyNumberFormat="1" applyFill="1"/>
    <xf numFmtId="2" fontId="2" fillId="3" borderId="0" xfId="1" applyNumberFormat="1" applyFont="1" applyFill="1" applyBorder="1" applyAlignment="1" applyProtection="1">
      <alignment horizontal="left"/>
    </xf>
    <xf numFmtId="2" fontId="3" fillId="0" borderId="0" xfId="0" applyNumberFormat="1" applyFont="1" applyBorder="1" applyAlignment="1"/>
    <xf numFmtId="2" fontId="2" fillId="0" borderId="0" xfId="1" applyNumberFormat="1" applyFont="1" applyFill="1" applyBorder="1" applyAlignment="1" applyProtection="1"/>
    <xf numFmtId="2" fontId="3" fillId="0" borderId="0" xfId="1" applyNumberFormat="1" applyFont="1" applyFill="1" applyBorder="1" applyAlignment="1" applyProtection="1">
      <alignment horizontal="center"/>
    </xf>
    <xf numFmtId="165" fontId="0" fillId="3" borderId="0" xfId="0" applyNumberFormat="1" applyFill="1"/>
    <xf numFmtId="165" fontId="3" fillId="0" borderId="0" xfId="0" applyNumberFormat="1" applyFont="1" applyBorder="1" applyAlignment="1"/>
    <xf numFmtId="165" fontId="9" fillId="3" borderId="0" xfId="0" applyNumberFormat="1" applyFont="1" applyFill="1"/>
    <xf numFmtId="0" fontId="3" fillId="0" borderId="0" xfId="0" applyFont="1" applyFill="1" applyAlignment="1">
      <alignment horizontal="left"/>
    </xf>
    <xf numFmtId="164" fontId="2" fillId="0" borderId="0" xfId="1" applyFont="1" applyFill="1" applyBorder="1" applyAlignment="1" applyProtection="1"/>
    <xf numFmtId="4" fontId="2" fillId="0" borderId="0" xfId="1" applyNumberFormat="1" applyFont="1" applyFill="1" applyBorder="1" applyAlignment="1" applyProtection="1"/>
    <xf numFmtId="4" fontId="0" fillId="3" borderId="0" xfId="0" applyNumberFormat="1" applyFill="1"/>
    <xf numFmtId="4" fontId="2" fillId="3" borderId="0" xfId="0" applyNumberFormat="1" applyFont="1" applyFill="1" applyAlignment="1"/>
    <xf numFmtId="4" fontId="2" fillId="0" borderId="0" xfId="0" applyNumberFormat="1" applyFont="1" applyAlignment="1"/>
    <xf numFmtId="4" fontId="3" fillId="0" borderId="0" xfId="0" applyNumberFormat="1" applyFont="1" applyAlignment="1"/>
    <xf numFmtId="4" fontId="0" fillId="0" borderId="0" xfId="0" applyNumberFormat="1"/>
    <xf numFmtId="4" fontId="2" fillId="3" borderId="0" xfId="1" applyNumberFormat="1" applyFont="1" applyFill="1" applyBorder="1" applyAlignment="1" applyProtection="1">
      <alignment horizontal="left"/>
    </xf>
    <xf numFmtId="4" fontId="3" fillId="0" borderId="0" xfId="0" applyNumberFormat="1" applyFont="1" applyBorder="1" applyAlignment="1"/>
    <xf numFmtId="4" fontId="3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ont="1"/>
    <xf numFmtId="0" fontId="0" fillId="0" borderId="0" xfId="0" applyFont="1"/>
    <xf numFmtId="4" fontId="0" fillId="0" borderId="0" xfId="0" applyNumberFormat="1" applyFont="1"/>
    <xf numFmtId="2" fontId="0" fillId="0" borderId="0" xfId="0" applyNumberFormat="1" applyFont="1"/>
    <xf numFmtId="165" fontId="13" fillId="5" borderId="0" xfId="0" applyNumberFormat="1" applyFont="1" applyFill="1"/>
    <xf numFmtId="0" fontId="13" fillId="5" borderId="0" xfId="0" applyFont="1" applyFill="1"/>
    <xf numFmtId="0" fontId="14" fillId="0" borderId="0" xfId="0" applyFont="1" applyFill="1" applyAlignment="1">
      <alignment horizontal="left"/>
    </xf>
    <xf numFmtId="4" fontId="13" fillId="0" borderId="1" xfId="1" applyNumberFormat="1" applyFont="1" applyFill="1" applyBorder="1" applyAlignment="1" applyProtection="1"/>
    <xf numFmtId="164" fontId="13" fillId="0" borderId="1" xfId="1" applyFont="1" applyFill="1" applyBorder="1" applyAlignment="1" applyProtection="1"/>
    <xf numFmtId="4" fontId="13" fillId="0" borderId="0" xfId="0" applyNumberFormat="1" applyFont="1" applyAlignment="1"/>
    <xf numFmtId="0" fontId="13" fillId="0" borderId="0" xfId="0" applyFont="1"/>
    <xf numFmtId="0" fontId="13" fillId="0" borderId="0" xfId="0" applyFont="1" applyAlignment="1">
      <alignment horizontal="left"/>
    </xf>
    <xf numFmtId="164" fontId="13" fillId="0" borderId="0" xfId="1" applyFont="1" applyFill="1" applyBorder="1" applyAlignment="1" applyProtection="1"/>
    <xf numFmtId="4" fontId="13" fillId="0" borderId="0" xfId="1" applyNumberFormat="1" applyFont="1" applyFill="1" applyBorder="1" applyAlignment="1" applyProtection="1"/>
    <xf numFmtId="165" fontId="2" fillId="0" borderId="0" xfId="0" applyNumberFormat="1" applyFont="1" applyFill="1"/>
    <xf numFmtId="0" fontId="2" fillId="0" borderId="0" xfId="0" applyFont="1" applyFill="1"/>
    <xf numFmtId="165" fontId="3" fillId="7" borderId="0" xfId="0" applyNumberFormat="1" applyFont="1" applyFill="1" applyAlignment="1"/>
    <xf numFmtId="16" fontId="0" fillId="0" borderId="0" xfId="0" applyNumberFormat="1"/>
    <xf numFmtId="2" fontId="2" fillId="3" borderId="0" xfId="0" applyNumberFormat="1" applyFont="1" applyFill="1"/>
    <xf numFmtId="2" fontId="2" fillId="0" borderId="0" xfId="0" applyNumberFormat="1" applyFont="1"/>
    <xf numFmtId="2" fontId="3" fillId="0" borderId="0" xfId="0" applyNumberFormat="1" applyFont="1" applyAlignment="1">
      <alignment horizontal="center"/>
    </xf>
    <xf numFmtId="2" fontId="13" fillId="0" borderId="1" xfId="1" applyNumberFormat="1" applyFont="1" applyFill="1" applyBorder="1" applyAlignment="1" applyProtection="1"/>
    <xf numFmtId="2" fontId="14" fillId="6" borderId="1" xfId="1" applyNumberFormat="1" applyFont="1" applyFill="1" applyBorder="1" applyAlignment="1" applyProtection="1"/>
    <xf numFmtId="2" fontId="3" fillId="0" borderId="0" xfId="1" applyNumberFormat="1" applyFont="1" applyFill="1" applyBorder="1" applyAlignment="1" applyProtection="1"/>
    <xf numFmtId="4" fontId="14" fillId="0" borderId="0" xfId="1" applyNumberFormat="1" applyFont="1" applyFill="1" applyBorder="1" applyAlignment="1" applyProtection="1"/>
    <xf numFmtId="2" fontId="14" fillId="8" borderId="1" xfId="1" applyNumberFormat="1" applyFont="1" applyFill="1" applyBorder="1" applyAlignment="1" applyProtection="1"/>
    <xf numFmtId="0" fontId="0" fillId="0" borderId="0" xfId="0" applyFont="1" applyFill="1"/>
    <xf numFmtId="0" fontId="15" fillId="0" borderId="0" xfId="0" applyFont="1"/>
    <xf numFmtId="165" fontId="13" fillId="0" borderId="0" xfId="0" applyNumberFormat="1" applyFont="1" applyFill="1"/>
    <xf numFmtId="0" fontId="13" fillId="0" borderId="0" xfId="0" applyFont="1" applyFill="1"/>
    <xf numFmtId="0" fontId="16" fillId="0" borderId="0" xfId="0" applyFont="1"/>
    <xf numFmtId="4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4" fontId="3" fillId="0" borderId="0" xfId="0" applyNumberFormat="1" applyFont="1" applyFill="1" applyAlignment="1">
      <alignment horizontal="center"/>
    </xf>
    <xf numFmtId="4" fontId="0" fillId="0" borderId="0" xfId="0" applyNumberFormat="1" applyFont="1" applyFill="1"/>
    <xf numFmtId="2" fontId="0" fillId="0" borderId="0" xfId="0" applyNumberFormat="1" applyFont="1" applyFill="1"/>
    <xf numFmtId="4" fontId="14" fillId="8" borderId="1" xfId="1" applyNumberFormat="1" applyFont="1" applyFill="1" applyBorder="1" applyAlignment="1" applyProtection="1"/>
    <xf numFmtId="2" fontId="0" fillId="0" borderId="0" xfId="0" quotePrefix="1" applyNumberFormat="1"/>
    <xf numFmtId="1" fontId="0" fillId="0" borderId="0" xfId="0" applyNumberFormat="1"/>
    <xf numFmtId="2" fontId="3" fillId="0" borderId="0" xfId="0" applyNumberFormat="1" applyFont="1" applyFill="1" applyAlignment="1">
      <alignment horizontal="center"/>
    </xf>
    <xf numFmtId="168" fontId="0" fillId="3" borderId="0" xfId="0" applyNumberFormat="1" applyFill="1"/>
    <xf numFmtId="168" fontId="2" fillId="3" borderId="0" xfId="0" applyNumberFormat="1" applyFont="1" applyFill="1"/>
    <xf numFmtId="168" fontId="2" fillId="0" borderId="0" xfId="0" applyNumberFormat="1" applyFont="1"/>
    <xf numFmtId="168" fontId="3" fillId="0" borderId="0" xfId="0" applyNumberFormat="1" applyFont="1" applyAlignment="1">
      <alignment horizontal="center"/>
    </xf>
    <xf numFmtId="168" fontId="0" fillId="0" borderId="0" xfId="0" applyNumberFormat="1" applyFont="1"/>
    <xf numFmtId="168" fontId="13" fillId="0" borderId="0" xfId="0" applyNumberFormat="1" applyFont="1"/>
    <xf numFmtId="168" fontId="0" fillId="0" borderId="0" xfId="0" applyNumberFormat="1"/>
    <xf numFmtId="0" fontId="0" fillId="0" borderId="0" xfId="0" applyAlignment="1">
      <alignment horizontal="right"/>
    </xf>
    <xf numFmtId="4" fontId="15" fillId="0" borderId="0" xfId="0" applyNumberFormat="1" applyFont="1" applyFill="1"/>
    <xf numFmtId="0" fontId="0" fillId="0" borderId="4" xfId="0" applyBorder="1"/>
    <xf numFmtId="0" fontId="4" fillId="0" borderId="4" xfId="0" applyFont="1" applyBorder="1"/>
    <xf numFmtId="2" fontId="0" fillId="0" borderId="4" xfId="0" applyNumberFormat="1" applyBorder="1"/>
    <xf numFmtId="0" fontId="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2" fontId="4" fillId="0" borderId="4" xfId="1" applyNumberFormat="1" applyFont="1" applyFill="1" applyBorder="1" applyAlignment="1" applyProtection="1">
      <alignment horizontal="center"/>
    </xf>
    <xf numFmtId="165" fontId="0" fillId="0" borderId="4" xfId="0" applyNumberFormat="1" applyBorder="1"/>
    <xf numFmtId="0" fontId="0" fillId="0" borderId="4" xfId="0" applyBorder="1" applyAlignment="1">
      <alignment horizontal="left"/>
    </xf>
    <xf numFmtId="164" fontId="0" fillId="0" borderId="4" xfId="1" applyFont="1" applyFill="1" applyBorder="1" applyAlignment="1" applyProtection="1"/>
    <xf numFmtId="4" fontId="0" fillId="9" borderId="4" xfId="0" applyNumberFormat="1" applyFill="1" applyBorder="1"/>
    <xf numFmtId="165" fontId="0" fillId="0" borderId="4" xfId="0" applyNumberFormat="1" applyFont="1" applyBorder="1"/>
    <xf numFmtId="0" fontId="0" fillId="0" borderId="4" xfId="0" applyFont="1" applyBorder="1"/>
    <xf numFmtId="2" fontId="0" fillId="9" borderId="4" xfId="0" applyNumberFormat="1" applyFont="1" applyFill="1" applyBorder="1"/>
    <xf numFmtId="2" fontId="0" fillId="9" borderId="4" xfId="0" applyNumberFormat="1" applyFill="1" applyBorder="1"/>
    <xf numFmtId="0" fontId="0" fillId="0" borderId="4" xfId="0" applyFont="1" applyBorder="1" applyAlignment="1">
      <alignment horizontal="right"/>
    </xf>
    <xf numFmtId="4" fontId="13" fillId="9" borderId="4" xfId="0" applyNumberFormat="1" applyFont="1" applyFill="1" applyBorder="1"/>
    <xf numFmtId="2" fontId="0" fillId="10" borderId="4" xfId="0" applyNumberFormat="1" applyFill="1" applyBorder="1"/>
    <xf numFmtId="2" fontId="0" fillId="0" borderId="4" xfId="0" applyNumberFormat="1" applyFill="1" applyBorder="1"/>
    <xf numFmtId="4" fontId="0" fillId="0" borderId="4" xfId="0" applyNumberFormat="1" applyFill="1" applyBorder="1"/>
    <xf numFmtId="16" fontId="0" fillId="0" borderId="4" xfId="0" applyNumberFormat="1" applyBorder="1"/>
    <xf numFmtId="4" fontId="0" fillId="0" borderId="4" xfId="0" applyNumberFormat="1" applyBorder="1"/>
    <xf numFmtId="0" fontId="0" fillId="0" borderId="4" xfId="0" applyFill="1" applyBorder="1"/>
    <xf numFmtId="0" fontId="15" fillId="0" borderId="4" xfId="0" applyFont="1" applyBorder="1"/>
    <xf numFmtId="4" fontId="15" fillId="0" borderId="4" xfId="0" applyNumberFormat="1" applyFont="1" applyFill="1" applyBorder="1"/>
    <xf numFmtId="0" fontId="17" fillId="0" borderId="4" xfId="0" applyFont="1" applyBorder="1" applyAlignment="1">
      <alignment horizontal="left"/>
    </xf>
    <xf numFmtId="4" fontId="14" fillId="0" borderId="4" xfId="1" applyNumberFormat="1" applyFont="1" applyFill="1" applyBorder="1" applyAlignment="1" applyProtection="1">
      <alignment horizontal="right"/>
    </xf>
    <xf numFmtId="16" fontId="0" fillId="0" borderId="4" xfId="0" applyNumberFormat="1" applyFont="1" applyBorder="1"/>
    <xf numFmtId="2" fontId="0" fillId="0" borderId="4" xfId="0" applyNumberFormat="1" applyFont="1" applyFill="1" applyBorder="1"/>
    <xf numFmtId="2" fontId="0" fillId="3" borderId="4" xfId="0" applyNumberFormat="1" applyFill="1" applyBorder="1"/>
    <xf numFmtId="165" fontId="3" fillId="11" borderId="4" xfId="0" applyNumberFormat="1" applyFont="1" applyFill="1" applyBorder="1" applyAlignment="1"/>
    <xf numFmtId="49" fontId="0" fillId="11" borderId="4" xfId="0" applyNumberFormat="1" applyFill="1" applyBorder="1"/>
    <xf numFmtId="0" fontId="0" fillId="11" borderId="4" xfId="0" applyFill="1" applyBorder="1"/>
    <xf numFmtId="2" fontId="0" fillId="11" borderId="4" xfId="0" applyNumberFormat="1" applyFill="1" applyBorder="1"/>
    <xf numFmtId="0" fontId="16" fillId="0" borderId="4" xfId="0" applyFont="1" applyBorder="1"/>
    <xf numFmtId="2" fontId="0" fillId="12" borderId="4" xfId="0" applyNumberFormat="1" applyFill="1" applyBorder="1"/>
    <xf numFmtId="4" fontId="15" fillId="0" borderId="4" xfId="0" applyNumberFormat="1" applyFont="1" applyBorder="1"/>
    <xf numFmtId="2" fontId="0" fillId="13" borderId="4" xfId="0" applyNumberFormat="1" applyFont="1" applyFill="1" applyBorder="1"/>
    <xf numFmtId="2" fontId="0" fillId="7" borderId="4" xfId="0" applyNumberFormat="1" applyFont="1" applyFill="1" applyBorder="1"/>
    <xf numFmtId="4" fontId="0" fillId="7" borderId="4" xfId="0" applyNumberFormat="1" applyFill="1" applyBorder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" fontId="0" fillId="14" borderId="4" xfId="0" applyNumberFormat="1" applyFill="1" applyBorder="1"/>
    <xf numFmtId="0" fontId="4" fillId="0" borderId="4" xfId="0" applyFont="1" applyBorder="1" applyAlignment="1">
      <alignment horizontal="left"/>
    </xf>
    <xf numFmtId="2" fontId="21" fillId="0" borderId="4" xfId="0" applyNumberFormat="1" applyFont="1" applyFill="1" applyBorder="1"/>
    <xf numFmtId="2" fontId="22" fillId="0" borderId="4" xfId="0" applyNumberFormat="1" applyFont="1" applyBorder="1"/>
    <xf numFmtId="2" fontId="22" fillId="0" borderId="4" xfId="0" applyNumberFormat="1" applyFont="1" applyFill="1" applyBorder="1"/>
    <xf numFmtId="4" fontId="13" fillId="0" borderId="4" xfId="1" applyNumberFormat="1" applyFont="1" applyFill="1" applyBorder="1" applyAlignment="1" applyProtection="1"/>
    <xf numFmtId="2" fontId="13" fillId="0" borderId="4" xfId="0" applyNumberFormat="1" applyFont="1" applyFill="1" applyBorder="1"/>
    <xf numFmtId="0" fontId="13" fillId="0" borderId="4" xfId="0" applyFont="1" applyBorder="1"/>
    <xf numFmtId="2" fontId="13" fillId="0" borderId="4" xfId="0" applyNumberFormat="1" applyFont="1" applyBorder="1"/>
    <xf numFmtId="2" fontId="14" fillId="0" borderId="4" xfId="0" applyNumberFormat="1" applyFont="1" applyBorder="1"/>
    <xf numFmtId="0" fontId="0" fillId="0" borderId="4" xfId="0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5" fontId="6" fillId="15" borderId="4" xfId="0" applyNumberFormat="1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4" fontId="5" fillId="15" borderId="4" xfId="0" applyNumberFormat="1" applyFont="1" applyFill="1" applyBorder="1" applyAlignment="1">
      <alignment horizontal="center" vertical="center"/>
    </xf>
    <xf numFmtId="167" fontId="6" fillId="15" borderId="4" xfId="0" applyNumberFormat="1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166" fontId="6" fillId="15" borderId="4" xfId="0" applyNumberFormat="1" applyFont="1" applyFill="1" applyBorder="1" applyAlignment="1">
      <alignment horizontal="center" vertical="center"/>
    </xf>
    <xf numFmtId="4" fontId="6" fillId="15" borderId="4" xfId="0" applyNumberFormat="1" applyFont="1" applyFill="1" applyBorder="1" applyAlignment="1">
      <alignment horizontal="center" vertical="center"/>
    </xf>
    <xf numFmtId="167" fontId="3" fillId="3" borderId="0" xfId="0" applyNumberFormat="1" applyFont="1" applyFill="1" applyBorder="1" applyAlignment="1"/>
    <xf numFmtId="0" fontId="2" fillId="3" borderId="0" xfId="0" applyFont="1" applyFill="1" applyAlignment="1"/>
    <xf numFmtId="0" fontId="12" fillId="4" borderId="0" xfId="0" applyFont="1" applyFill="1" applyBorder="1" applyAlignment="1">
      <alignment horizontal="center"/>
    </xf>
    <xf numFmtId="167" fontId="3" fillId="0" borderId="0" xfId="0" applyNumberFormat="1" applyFont="1" applyBorder="1" applyAlignment="1"/>
    <xf numFmtId="0" fontId="7" fillId="2" borderId="4" xfId="0" applyFont="1" applyFill="1" applyBorder="1" applyAlignment="1">
      <alignment horizontal="center" vertical="center"/>
    </xf>
    <xf numFmtId="167" fontId="3" fillId="3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122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Migliaia" xfId="1" builtinId="3"/>
    <cellStyle name="Normale" xfId="0" builtinId="0"/>
  </cellStyles>
  <dxfs count="0"/>
  <tableStyles count="0" defaultTableStyle="TableStyleMedium9" defaultPivotStyle="PivotStyleMedium4"/>
  <colors>
    <mruColors>
      <color rgb="FFFFCC66"/>
      <color rgb="FFF76F6F"/>
      <color rgb="FFDDDDDD"/>
      <color rgb="FF3333FF"/>
      <color rgb="FF009999"/>
      <color rgb="FF996633"/>
      <color rgb="FFCCFF33"/>
      <color rgb="FF993366"/>
      <color rgb="FFF33131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0"/>
  <sheetViews>
    <sheetView zoomScale="90" zoomScaleNormal="90" zoomScalePageLayoutView="90" workbookViewId="0">
      <selection activeCell="C271" sqref="C271"/>
    </sheetView>
  </sheetViews>
  <sheetFormatPr defaultColWidth="11" defaultRowHeight="15.75" x14ac:dyDescent="0.25"/>
  <cols>
    <col min="1" max="1" width="14.875" style="10" customWidth="1"/>
    <col min="3" max="3" width="32.625" customWidth="1"/>
    <col min="4" max="4" width="12.625" style="32" customWidth="1"/>
    <col min="5" max="5" width="13.125" style="11" customWidth="1"/>
    <col min="6" max="6" width="11" style="32"/>
    <col min="7" max="7" width="3.375" customWidth="1"/>
    <col min="8" max="8" width="9.125" style="83" customWidth="1"/>
    <col min="9" max="9" width="7" customWidth="1"/>
    <col min="10" max="10" width="30.875" customWidth="1"/>
    <col min="11" max="11" width="14.75" style="11" customWidth="1"/>
    <col min="12" max="12" width="11" style="32"/>
  </cols>
  <sheetData>
    <row r="1" spans="1:12" x14ac:dyDescent="0.25">
      <c r="A1" s="22"/>
      <c r="B1" s="12"/>
      <c r="C1" s="12"/>
      <c r="D1" s="28"/>
      <c r="E1" s="17"/>
      <c r="F1" s="28"/>
      <c r="G1" s="12"/>
      <c r="H1" s="77"/>
      <c r="I1" s="12"/>
      <c r="J1" s="12"/>
      <c r="K1" s="17"/>
      <c r="L1" s="28"/>
    </row>
    <row r="2" spans="1:12" ht="18" x14ac:dyDescent="0.25">
      <c r="A2" s="13"/>
      <c r="B2" s="14"/>
      <c r="C2" s="14"/>
      <c r="D2" s="33"/>
      <c r="E2" s="18"/>
      <c r="F2" s="29"/>
      <c r="G2" s="15"/>
      <c r="H2" s="78"/>
      <c r="I2" s="15"/>
      <c r="J2" s="14"/>
      <c r="K2" s="54"/>
      <c r="L2" s="16"/>
    </row>
    <row r="3" spans="1:12" ht="18" x14ac:dyDescent="0.25">
      <c r="A3" s="170" t="s">
        <v>34</v>
      </c>
      <c r="B3" s="170"/>
      <c r="C3" s="170"/>
      <c r="D3" s="170"/>
      <c r="E3" s="170"/>
      <c r="F3" s="171"/>
      <c r="G3" s="15"/>
      <c r="H3" s="78"/>
      <c r="I3" s="15"/>
      <c r="J3" s="14"/>
      <c r="K3" s="54"/>
      <c r="L3" s="16"/>
    </row>
    <row r="4" spans="1:12" ht="18" x14ac:dyDescent="0.25">
      <c r="A4" s="23"/>
      <c r="B4" s="4"/>
      <c r="C4" s="4"/>
      <c r="D4" s="34"/>
      <c r="E4" s="19"/>
      <c r="F4" s="30"/>
      <c r="G4" s="1"/>
      <c r="H4" s="79"/>
      <c r="I4" s="1"/>
      <c r="J4" s="2"/>
      <c r="K4" s="55"/>
      <c r="L4" s="3"/>
    </row>
    <row r="5" spans="1:12" ht="18" x14ac:dyDescent="0.25">
      <c r="A5" s="52" t="s">
        <v>5</v>
      </c>
      <c r="B5" s="1"/>
      <c r="C5" s="1"/>
      <c r="D5" s="27"/>
      <c r="E5" s="20"/>
      <c r="F5" s="31"/>
      <c r="G5" s="6"/>
      <c r="H5" s="80" t="s">
        <v>5</v>
      </c>
      <c r="I5" s="6"/>
      <c r="J5" s="2"/>
      <c r="K5" s="56"/>
      <c r="L5" s="7"/>
    </row>
    <row r="6" spans="1:12" ht="18" x14ac:dyDescent="0.25">
      <c r="A6" s="8"/>
      <c r="B6" s="1"/>
      <c r="C6" s="1"/>
      <c r="D6" s="27"/>
      <c r="E6" s="20"/>
      <c r="F6" s="31"/>
      <c r="G6" s="6"/>
      <c r="H6" s="80"/>
      <c r="I6" s="6"/>
      <c r="J6" s="9" t="s">
        <v>6</v>
      </c>
      <c r="K6" s="56"/>
      <c r="L6" s="7"/>
    </row>
    <row r="7" spans="1:12" ht="18" x14ac:dyDescent="0.25">
      <c r="A7" s="5" t="s">
        <v>0</v>
      </c>
      <c r="B7" s="6" t="s">
        <v>1</v>
      </c>
      <c r="C7" s="6" t="s">
        <v>2</v>
      </c>
      <c r="D7" s="35" t="s">
        <v>3</v>
      </c>
      <c r="E7" s="21" t="s">
        <v>4</v>
      </c>
      <c r="F7" s="31" t="s">
        <v>15</v>
      </c>
      <c r="G7" s="6"/>
      <c r="H7" s="80" t="s">
        <v>0</v>
      </c>
      <c r="I7" s="6" t="s">
        <v>7</v>
      </c>
      <c r="J7" s="9" t="s">
        <v>2</v>
      </c>
      <c r="K7" s="56" t="s">
        <v>3</v>
      </c>
      <c r="L7" s="7" t="s">
        <v>4</v>
      </c>
    </row>
    <row r="8" spans="1:12" ht="18" x14ac:dyDescent="0.25">
      <c r="A8" s="5"/>
      <c r="B8" s="6"/>
      <c r="C8" s="6"/>
      <c r="D8" s="35"/>
      <c r="E8" s="21"/>
      <c r="F8" s="31"/>
      <c r="G8" s="6"/>
      <c r="H8" s="80"/>
      <c r="I8" s="6"/>
      <c r="J8" s="2"/>
      <c r="K8" s="56"/>
      <c r="L8" s="70"/>
    </row>
    <row r="9" spans="1:12" s="37" customFormat="1" x14ac:dyDescent="0.25">
      <c r="A9" s="36"/>
      <c r="C9" s="37" t="s">
        <v>16</v>
      </c>
      <c r="D9" s="38">
        <v>990.93</v>
      </c>
      <c r="E9" s="72"/>
      <c r="F9" s="38">
        <v>885.91</v>
      </c>
      <c r="H9" s="81"/>
      <c r="J9" s="37" t="s">
        <v>86</v>
      </c>
      <c r="K9" s="39">
        <v>253.93</v>
      </c>
      <c r="L9" s="71"/>
    </row>
    <row r="10" spans="1:12" s="37" customFormat="1" x14ac:dyDescent="0.25">
      <c r="A10" s="36">
        <v>43833</v>
      </c>
      <c r="C10" s="37" t="s">
        <v>31</v>
      </c>
      <c r="D10" s="38"/>
      <c r="E10" s="72">
        <v>705</v>
      </c>
      <c r="F10" s="38">
        <f t="shared" ref="F10:F38" si="0">F9+D10-E10</f>
        <v>180.90999999999997</v>
      </c>
      <c r="H10" s="81">
        <v>43833</v>
      </c>
      <c r="J10" s="37" t="s">
        <v>71</v>
      </c>
      <c r="K10" s="39"/>
      <c r="L10" s="71">
        <v>3.05</v>
      </c>
    </row>
    <row r="11" spans="1:12" s="37" customFormat="1" x14ac:dyDescent="0.25">
      <c r="A11" s="36">
        <v>43837</v>
      </c>
      <c r="B11" s="37" t="s">
        <v>17</v>
      </c>
      <c r="C11" s="37" t="s">
        <v>18</v>
      </c>
      <c r="D11" s="38">
        <v>500</v>
      </c>
      <c r="E11" s="72"/>
      <c r="F11" s="38">
        <f t="shared" si="0"/>
        <v>680.91</v>
      </c>
      <c r="H11" s="81">
        <v>43833</v>
      </c>
      <c r="J11" s="37" t="s">
        <v>31</v>
      </c>
      <c r="K11" s="39">
        <v>705</v>
      </c>
      <c r="L11" s="71"/>
    </row>
    <row r="12" spans="1:12" s="37" customFormat="1" x14ac:dyDescent="0.25">
      <c r="A12" s="36">
        <v>43837</v>
      </c>
      <c r="B12" s="37">
        <v>1</v>
      </c>
      <c r="C12" s="37" t="s">
        <v>33</v>
      </c>
      <c r="D12" s="38"/>
      <c r="E12" s="72">
        <v>17</v>
      </c>
      <c r="F12" s="38">
        <f t="shared" si="0"/>
        <v>663.91</v>
      </c>
      <c r="H12" s="81">
        <v>43837</v>
      </c>
      <c r="J12" s="37" t="s">
        <v>43</v>
      </c>
      <c r="K12" s="39">
        <v>370</v>
      </c>
      <c r="L12" s="71"/>
    </row>
    <row r="13" spans="1:12" s="37" customFormat="1" x14ac:dyDescent="0.25">
      <c r="A13" s="36">
        <v>43838</v>
      </c>
      <c r="B13" s="37" t="s">
        <v>20</v>
      </c>
      <c r="C13" s="37" t="s">
        <v>18</v>
      </c>
      <c r="D13" s="38">
        <v>520</v>
      </c>
      <c r="E13" s="72"/>
      <c r="F13" s="38">
        <f t="shared" si="0"/>
        <v>1183.9099999999999</v>
      </c>
      <c r="H13" s="81">
        <v>43838</v>
      </c>
      <c r="J13" s="37" t="s">
        <v>43</v>
      </c>
      <c r="K13" s="39">
        <v>70</v>
      </c>
      <c r="L13" s="71"/>
    </row>
    <row r="14" spans="1:12" s="37" customFormat="1" x14ac:dyDescent="0.25">
      <c r="A14" s="36">
        <v>43838</v>
      </c>
      <c r="B14" s="37">
        <v>2</v>
      </c>
      <c r="C14" s="37" t="s">
        <v>54</v>
      </c>
      <c r="D14" s="38"/>
      <c r="E14" s="72">
        <v>9.5</v>
      </c>
      <c r="F14" s="38">
        <f t="shared" si="0"/>
        <v>1174.4099999999999</v>
      </c>
      <c r="H14" s="81">
        <v>43839</v>
      </c>
      <c r="J14" s="37" t="s">
        <v>43</v>
      </c>
      <c r="K14" s="39">
        <v>108</v>
      </c>
      <c r="L14" s="71"/>
    </row>
    <row r="15" spans="1:12" s="37" customFormat="1" x14ac:dyDescent="0.25">
      <c r="A15" s="36">
        <v>43839</v>
      </c>
      <c r="B15" s="37" t="s">
        <v>19</v>
      </c>
      <c r="C15" s="37" t="s">
        <v>18</v>
      </c>
      <c r="D15" s="38">
        <v>80</v>
      </c>
      <c r="E15" s="72"/>
      <c r="F15" s="38">
        <f t="shared" si="0"/>
        <v>1254.4099999999999</v>
      </c>
      <c r="H15" s="81">
        <v>43840</v>
      </c>
      <c r="J15" s="37" t="s">
        <v>43</v>
      </c>
      <c r="K15" s="39">
        <v>355</v>
      </c>
      <c r="L15" s="71"/>
    </row>
    <row r="16" spans="1:12" s="37" customFormat="1" x14ac:dyDescent="0.25">
      <c r="A16" s="36">
        <v>43840</v>
      </c>
      <c r="B16" s="37" t="s">
        <v>21</v>
      </c>
      <c r="C16" s="37" t="s">
        <v>18</v>
      </c>
      <c r="D16" s="38">
        <v>425</v>
      </c>
      <c r="E16" s="72"/>
      <c r="F16" s="38">
        <f t="shared" si="0"/>
        <v>1679.4099999999999</v>
      </c>
      <c r="H16" s="81">
        <v>43840</v>
      </c>
      <c r="J16" s="37" t="s">
        <v>97</v>
      </c>
      <c r="K16" s="39">
        <v>0.01</v>
      </c>
      <c r="L16" s="71"/>
    </row>
    <row r="17" spans="1:13" s="37" customFormat="1" x14ac:dyDescent="0.25">
      <c r="A17" s="36">
        <v>43843</v>
      </c>
      <c r="B17" s="37" t="s">
        <v>22</v>
      </c>
      <c r="C17" s="37" t="s">
        <v>18</v>
      </c>
      <c r="D17" s="38">
        <v>682.5</v>
      </c>
      <c r="E17" s="72"/>
      <c r="F17" s="38">
        <f t="shared" si="0"/>
        <v>2361.91</v>
      </c>
      <c r="H17" s="81">
        <v>43840</v>
      </c>
      <c r="J17" s="37" t="s">
        <v>98</v>
      </c>
      <c r="K17" s="39"/>
      <c r="L17" s="71">
        <v>34.97</v>
      </c>
    </row>
    <row r="18" spans="1:13" s="37" customFormat="1" x14ac:dyDescent="0.25">
      <c r="A18" s="36">
        <v>43844</v>
      </c>
      <c r="B18" s="37" t="s">
        <v>23</v>
      </c>
      <c r="C18" s="37" t="s">
        <v>18</v>
      </c>
      <c r="D18" s="38">
        <v>150</v>
      </c>
      <c r="E18" s="72"/>
      <c r="F18" s="38">
        <f t="shared" si="0"/>
        <v>2511.91</v>
      </c>
      <c r="H18" s="81">
        <v>43843</v>
      </c>
      <c r="J18" s="37" t="s">
        <v>43</v>
      </c>
      <c r="K18" s="39">
        <v>470</v>
      </c>
      <c r="L18" s="71"/>
    </row>
    <row r="19" spans="1:13" s="37" customFormat="1" x14ac:dyDescent="0.25">
      <c r="A19" s="36">
        <v>43845</v>
      </c>
      <c r="B19" s="37" t="s">
        <v>24</v>
      </c>
      <c r="C19" s="37" t="s">
        <v>18</v>
      </c>
      <c r="D19" s="38">
        <v>20</v>
      </c>
      <c r="E19" s="72"/>
      <c r="F19" s="38">
        <f t="shared" si="0"/>
        <v>2531.91</v>
      </c>
      <c r="H19" s="81">
        <v>43844</v>
      </c>
      <c r="J19" s="37" t="s">
        <v>43</v>
      </c>
      <c r="K19" s="39">
        <v>165</v>
      </c>
      <c r="L19" s="71"/>
    </row>
    <row r="20" spans="1:13" s="37" customFormat="1" x14ac:dyDescent="0.25">
      <c r="A20" s="36">
        <v>43845</v>
      </c>
      <c r="B20" s="37">
        <v>4</v>
      </c>
      <c r="C20" s="37" t="s">
        <v>32</v>
      </c>
      <c r="D20" s="38"/>
      <c r="E20" s="72">
        <v>244</v>
      </c>
      <c r="F20" s="38">
        <f t="shared" si="0"/>
        <v>2287.91</v>
      </c>
      <c r="G20" s="37" t="s">
        <v>111</v>
      </c>
      <c r="H20" s="81">
        <v>43845</v>
      </c>
      <c r="I20" s="37">
        <v>3</v>
      </c>
      <c r="J20" s="37" t="s">
        <v>440</v>
      </c>
      <c r="K20" s="39"/>
      <c r="L20" s="71">
        <v>112</v>
      </c>
    </row>
    <row r="21" spans="1:13" s="37" customFormat="1" x14ac:dyDescent="0.25">
      <c r="A21" s="36">
        <v>43846</v>
      </c>
      <c r="B21" s="37" t="s">
        <v>25</v>
      </c>
      <c r="C21" s="37" t="s">
        <v>18</v>
      </c>
      <c r="D21" s="38">
        <v>400</v>
      </c>
      <c r="E21" s="72"/>
      <c r="F21" s="38">
        <f t="shared" si="0"/>
        <v>2687.91</v>
      </c>
      <c r="H21" s="81">
        <v>43845</v>
      </c>
      <c r="J21" s="37" t="s">
        <v>90</v>
      </c>
      <c r="K21" s="39"/>
      <c r="L21" s="71">
        <v>1</v>
      </c>
    </row>
    <row r="22" spans="1:13" s="37" customFormat="1" x14ac:dyDescent="0.25">
      <c r="A22" s="36">
        <v>43847</v>
      </c>
      <c r="B22" s="37" t="s">
        <v>26</v>
      </c>
      <c r="C22" s="37" t="s">
        <v>18</v>
      </c>
      <c r="D22" s="38">
        <v>46</v>
      </c>
      <c r="E22" s="72"/>
      <c r="F22" s="38">
        <f t="shared" si="0"/>
        <v>2733.91</v>
      </c>
      <c r="H22" s="81">
        <v>43845</v>
      </c>
      <c r="J22" s="37" t="s">
        <v>43</v>
      </c>
      <c r="K22" s="39">
        <v>110</v>
      </c>
      <c r="L22" s="71"/>
    </row>
    <row r="23" spans="1:13" s="37" customFormat="1" x14ac:dyDescent="0.25">
      <c r="A23" s="36">
        <v>43850</v>
      </c>
      <c r="B23" s="37" t="s">
        <v>27</v>
      </c>
      <c r="C23" s="37" t="s">
        <v>18</v>
      </c>
      <c r="D23" s="38">
        <v>442.5</v>
      </c>
      <c r="E23" s="72"/>
      <c r="F23" s="38">
        <f t="shared" si="0"/>
        <v>3176.41</v>
      </c>
      <c r="H23" s="81">
        <v>43847</v>
      </c>
      <c r="I23" s="37">
        <v>5</v>
      </c>
      <c r="J23" s="37" t="s">
        <v>384</v>
      </c>
      <c r="K23" s="39"/>
      <c r="L23" s="71">
        <v>488</v>
      </c>
      <c r="M23" s="62"/>
    </row>
    <row r="24" spans="1:13" s="37" customFormat="1" x14ac:dyDescent="0.25">
      <c r="A24" s="36">
        <v>43851</v>
      </c>
      <c r="B24" s="37" t="s">
        <v>28</v>
      </c>
      <c r="C24" s="37" t="s">
        <v>18</v>
      </c>
      <c r="D24" s="38">
        <v>338</v>
      </c>
      <c r="E24" s="72"/>
      <c r="F24" s="38">
        <f t="shared" si="0"/>
        <v>3514.41</v>
      </c>
      <c r="H24" s="81">
        <v>43847</v>
      </c>
      <c r="J24" s="37" t="s">
        <v>90</v>
      </c>
      <c r="K24" s="39"/>
      <c r="L24" s="71">
        <v>1</v>
      </c>
    </row>
    <row r="25" spans="1:13" s="37" customFormat="1" x14ac:dyDescent="0.25">
      <c r="A25" s="36">
        <v>43852</v>
      </c>
      <c r="B25" s="37" t="s">
        <v>29</v>
      </c>
      <c r="C25" s="37" t="s">
        <v>18</v>
      </c>
      <c r="D25" s="38">
        <v>160</v>
      </c>
      <c r="E25" s="72"/>
      <c r="F25" s="38">
        <f t="shared" si="0"/>
        <v>3674.41</v>
      </c>
      <c r="H25" s="81">
        <v>43847</v>
      </c>
      <c r="J25" s="37" t="s">
        <v>43</v>
      </c>
      <c r="K25" s="39">
        <v>100</v>
      </c>
      <c r="L25" s="71"/>
    </row>
    <row r="26" spans="1:13" s="37" customFormat="1" x14ac:dyDescent="0.25">
      <c r="A26" s="36">
        <v>43853</v>
      </c>
      <c r="B26" s="37" t="s">
        <v>30</v>
      </c>
      <c r="C26" s="37" t="s">
        <v>18</v>
      </c>
      <c r="D26" s="38">
        <v>185</v>
      </c>
      <c r="E26" s="72"/>
      <c r="F26" s="38">
        <f t="shared" si="0"/>
        <v>3859.41</v>
      </c>
      <c r="H26" s="81">
        <v>43850</v>
      </c>
      <c r="J26" s="37" t="s">
        <v>99</v>
      </c>
      <c r="K26" s="39"/>
      <c r="L26" s="71">
        <v>8.33</v>
      </c>
    </row>
    <row r="27" spans="1:13" s="37" customFormat="1" x14ac:dyDescent="0.25">
      <c r="A27" s="36">
        <v>43853</v>
      </c>
      <c r="C27" s="37" t="s">
        <v>31</v>
      </c>
      <c r="D27" s="38"/>
      <c r="E27" s="72">
        <v>85</v>
      </c>
      <c r="F27" s="38">
        <f t="shared" si="0"/>
        <v>3774.41</v>
      </c>
      <c r="H27" s="81">
        <v>43851</v>
      </c>
      <c r="J27" s="37" t="s">
        <v>43</v>
      </c>
      <c r="K27" s="39">
        <v>285</v>
      </c>
      <c r="L27" s="71"/>
    </row>
    <row r="28" spans="1:13" s="37" customFormat="1" x14ac:dyDescent="0.25">
      <c r="A28" s="36">
        <v>43857</v>
      </c>
      <c r="B28" s="37">
        <v>6</v>
      </c>
      <c r="C28" s="37" t="s">
        <v>52</v>
      </c>
      <c r="D28" s="38"/>
      <c r="E28" s="72">
        <v>95</v>
      </c>
      <c r="F28" s="38">
        <f t="shared" si="0"/>
        <v>3679.41</v>
      </c>
      <c r="H28" s="81">
        <v>43853</v>
      </c>
      <c r="J28" s="37" t="s">
        <v>31</v>
      </c>
      <c r="K28" s="39">
        <v>85</v>
      </c>
      <c r="L28" s="71"/>
    </row>
    <row r="29" spans="1:13" s="37" customFormat="1" x14ac:dyDescent="0.25">
      <c r="A29" s="36">
        <v>43857</v>
      </c>
      <c r="B29" s="37" t="s">
        <v>37</v>
      </c>
      <c r="C29" s="37" t="s">
        <v>18</v>
      </c>
      <c r="D29" s="38">
        <v>302.5</v>
      </c>
      <c r="E29" s="72"/>
      <c r="F29" s="38">
        <f t="shared" si="0"/>
        <v>3981.91</v>
      </c>
      <c r="H29" s="81">
        <v>43854</v>
      </c>
      <c r="J29" s="37" t="s">
        <v>43</v>
      </c>
      <c r="K29" s="39">
        <v>35</v>
      </c>
      <c r="L29" s="71"/>
    </row>
    <row r="30" spans="1:13" s="37" customFormat="1" x14ac:dyDescent="0.25">
      <c r="A30" s="36">
        <v>43858</v>
      </c>
      <c r="B30" s="62" t="s">
        <v>596</v>
      </c>
      <c r="C30" s="37" t="s">
        <v>18</v>
      </c>
      <c r="D30" s="38">
        <v>280</v>
      </c>
      <c r="E30" s="72"/>
      <c r="F30" s="38">
        <f t="shared" si="0"/>
        <v>4261.91</v>
      </c>
      <c r="H30" s="81">
        <v>43857</v>
      </c>
      <c r="I30" s="37">
        <v>7</v>
      </c>
      <c r="J30" s="37" t="s">
        <v>385</v>
      </c>
      <c r="K30" s="39"/>
      <c r="L30" s="71">
        <v>30.22</v>
      </c>
    </row>
    <row r="31" spans="1:13" s="37" customFormat="1" x14ac:dyDescent="0.25">
      <c r="A31" s="36">
        <v>43859</v>
      </c>
      <c r="B31" s="37" t="s">
        <v>39</v>
      </c>
      <c r="C31" s="37" t="s">
        <v>18</v>
      </c>
      <c r="D31" s="38">
        <v>201</v>
      </c>
      <c r="E31" s="72"/>
      <c r="F31" s="38">
        <f t="shared" si="0"/>
        <v>4462.91</v>
      </c>
      <c r="H31" s="81">
        <v>43857</v>
      </c>
      <c r="J31" s="37" t="s">
        <v>77</v>
      </c>
      <c r="K31" s="39"/>
      <c r="L31" s="71">
        <v>1</v>
      </c>
    </row>
    <row r="32" spans="1:13" s="37" customFormat="1" x14ac:dyDescent="0.25">
      <c r="A32" s="36">
        <v>43859</v>
      </c>
      <c r="B32" s="37">
        <v>8</v>
      </c>
      <c r="C32" s="37" t="s">
        <v>68</v>
      </c>
      <c r="D32" s="38"/>
      <c r="E32" s="72">
        <v>14.95</v>
      </c>
      <c r="F32" s="38">
        <f t="shared" si="0"/>
        <v>4447.96</v>
      </c>
      <c r="G32" s="37" t="s">
        <v>112</v>
      </c>
      <c r="H32" s="81">
        <v>43857</v>
      </c>
      <c r="J32" s="37" t="s">
        <v>43</v>
      </c>
      <c r="K32" s="39">
        <v>94</v>
      </c>
      <c r="L32" s="71"/>
    </row>
    <row r="33" spans="1:12" s="37" customFormat="1" x14ac:dyDescent="0.25">
      <c r="A33" s="36">
        <v>43860</v>
      </c>
      <c r="B33" s="37" t="s">
        <v>40</v>
      </c>
      <c r="C33" s="37" t="s">
        <v>18</v>
      </c>
      <c r="D33" s="38">
        <v>297.5</v>
      </c>
      <c r="E33" s="72"/>
      <c r="F33" s="38">
        <f t="shared" si="0"/>
        <v>4745.46</v>
      </c>
      <c r="H33" s="81">
        <v>43858</v>
      </c>
      <c r="J33" s="37" t="s">
        <v>43</v>
      </c>
      <c r="K33" s="39">
        <v>110</v>
      </c>
      <c r="L33" s="71"/>
    </row>
    <row r="34" spans="1:12" s="37" customFormat="1" x14ac:dyDescent="0.25">
      <c r="A34" s="36">
        <v>43860</v>
      </c>
      <c r="B34" s="37">
        <v>9</v>
      </c>
      <c r="C34" s="37" t="s">
        <v>380</v>
      </c>
      <c r="D34" s="38"/>
      <c r="E34" s="72">
        <v>21.6</v>
      </c>
      <c r="F34" s="38">
        <f t="shared" si="0"/>
        <v>4723.8599999999997</v>
      </c>
      <c r="H34" s="81">
        <v>43859</v>
      </c>
      <c r="J34" s="37" t="s">
        <v>43</v>
      </c>
      <c r="K34" s="39">
        <v>370</v>
      </c>
      <c r="L34" s="71"/>
    </row>
    <row r="35" spans="1:12" s="37" customFormat="1" x14ac:dyDescent="0.25">
      <c r="A35" s="36">
        <v>43860</v>
      </c>
      <c r="B35" s="37" t="s">
        <v>364</v>
      </c>
      <c r="C35" s="37" t="s">
        <v>18</v>
      </c>
      <c r="D35" s="38">
        <v>673</v>
      </c>
      <c r="E35" s="72"/>
      <c r="F35" s="38">
        <f t="shared" si="0"/>
        <v>5396.86</v>
      </c>
      <c r="H35" s="81">
        <v>43860</v>
      </c>
      <c r="I35" s="37">
        <v>10</v>
      </c>
      <c r="J35" s="37" t="s">
        <v>386</v>
      </c>
      <c r="K35" s="39"/>
      <c r="L35" s="71">
        <v>450</v>
      </c>
    </row>
    <row r="36" spans="1:12" s="37" customFormat="1" x14ac:dyDescent="0.25">
      <c r="A36" s="36">
        <v>43861</v>
      </c>
      <c r="B36" s="37">
        <v>11</v>
      </c>
      <c r="C36" s="37" t="s">
        <v>41</v>
      </c>
      <c r="D36" s="38"/>
      <c r="E36" s="72">
        <v>279.8</v>
      </c>
      <c r="F36" s="38">
        <f t="shared" si="0"/>
        <v>5117.0599999999995</v>
      </c>
      <c r="H36" s="81">
        <v>43860</v>
      </c>
      <c r="J36" s="37" t="s">
        <v>43</v>
      </c>
      <c r="K36" s="39">
        <v>275</v>
      </c>
      <c r="L36" s="71"/>
    </row>
    <row r="37" spans="1:12" s="37" customFormat="1" x14ac:dyDescent="0.25">
      <c r="A37" s="36">
        <v>43861</v>
      </c>
      <c r="B37" s="37">
        <v>12</v>
      </c>
      <c r="C37" s="37" t="s">
        <v>41</v>
      </c>
      <c r="D37" s="38"/>
      <c r="E37" s="72">
        <v>1207.2</v>
      </c>
      <c r="F37" s="38">
        <f t="shared" si="0"/>
        <v>3909.8599999999997</v>
      </c>
      <c r="H37" s="81">
        <v>43861</v>
      </c>
      <c r="J37" s="37" t="s">
        <v>43</v>
      </c>
      <c r="K37" s="39">
        <v>75</v>
      </c>
      <c r="L37" s="71"/>
    </row>
    <row r="38" spans="1:12" s="37" customFormat="1" x14ac:dyDescent="0.25">
      <c r="A38" s="36">
        <v>43861</v>
      </c>
      <c r="B38" s="37">
        <v>13</v>
      </c>
      <c r="C38" s="37" t="s">
        <v>41</v>
      </c>
      <c r="D38" s="38"/>
      <c r="E38" s="72">
        <v>167.45</v>
      </c>
      <c r="F38" s="38">
        <f t="shared" si="0"/>
        <v>3742.41</v>
      </c>
      <c r="H38" s="81"/>
      <c r="K38" s="39"/>
      <c r="L38" s="38"/>
    </row>
    <row r="39" spans="1:12" s="37" customFormat="1" x14ac:dyDescent="0.25">
      <c r="A39" s="36"/>
      <c r="D39" s="38"/>
      <c r="E39" s="39"/>
      <c r="F39" s="38"/>
      <c r="H39" s="81"/>
      <c r="K39" s="39"/>
      <c r="L39" s="38"/>
    </row>
    <row r="40" spans="1:12" s="37" customFormat="1" x14ac:dyDescent="0.25">
      <c r="A40" s="36"/>
      <c r="D40" s="38"/>
      <c r="E40" s="39"/>
      <c r="F40" s="38"/>
      <c r="H40" s="81"/>
      <c r="K40" s="39"/>
      <c r="L40" s="38"/>
    </row>
    <row r="41" spans="1:12" s="37" customFormat="1" ht="16.5" thickBot="1" x14ac:dyDescent="0.3">
      <c r="A41" s="36"/>
      <c r="D41" s="38"/>
      <c r="E41" s="39"/>
      <c r="F41" s="38"/>
      <c r="H41" s="81"/>
      <c r="K41" s="39"/>
      <c r="L41" s="38"/>
    </row>
    <row r="42" spans="1:12" s="37" customFormat="1" ht="16.5" thickBot="1" x14ac:dyDescent="0.3">
      <c r="A42" s="40"/>
      <c r="B42" s="41"/>
      <c r="C42" s="42" t="s">
        <v>59</v>
      </c>
      <c r="D42" s="43">
        <f>SUM(D9:D38)</f>
        <v>6693.93</v>
      </c>
      <c r="E42" s="44">
        <f>SUM(E9:E38)</f>
        <v>2846.5</v>
      </c>
      <c r="F42" s="45"/>
      <c r="G42" s="46"/>
      <c r="H42" s="82"/>
      <c r="I42" s="46"/>
      <c r="J42" s="47"/>
      <c r="K42" s="57">
        <f>SUM(K9:K40)</f>
        <v>4035.94</v>
      </c>
      <c r="L42" s="43">
        <f>SUM(L9:L37)</f>
        <v>1129.5700000000002</v>
      </c>
    </row>
    <row r="43" spans="1:12" s="37" customFormat="1" ht="16.5" thickBot="1" x14ac:dyDescent="0.3">
      <c r="A43" s="40"/>
      <c r="B43" s="41"/>
      <c r="C43" s="42" t="s">
        <v>60</v>
      </c>
      <c r="D43" s="43">
        <f>SUM(D42-E42)</f>
        <v>3847.4300000000003</v>
      </c>
      <c r="E43" s="48"/>
      <c r="F43" s="45"/>
      <c r="G43" s="46"/>
      <c r="H43" s="82"/>
      <c r="I43" s="46"/>
      <c r="J43" s="47"/>
      <c r="K43" s="58">
        <f>SUM(K42-L42)</f>
        <v>2906.37</v>
      </c>
      <c r="L43" s="60" t="s">
        <v>61</v>
      </c>
    </row>
    <row r="44" spans="1:12" ht="18" x14ac:dyDescent="0.25">
      <c r="A44" s="50"/>
      <c r="B44" s="51"/>
      <c r="C44" s="25"/>
      <c r="D44" s="27"/>
      <c r="E44" s="26"/>
      <c r="F44" s="30"/>
      <c r="G44" s="1"/>
      <c r="H44" s="79"/>
      <c r="I44" s="1"/>
      <c r="J44" s="2"/>
      <c r="K44" s="59"/>
      <c r="L44" s="27"/>
    </row>
    <row r="45" spans="1:12" ht="18" x14ac:dyDescent="0.25">
      <c r="A45" s="50"/>
      <c r="B45" s="51"/>
      <c r="C45" s="25"/>
      <c r="D45" s="27"/>
      <c r="E45" s="26"/>
      <c r="F45" s="30"/>
      <c r="G45" s="1"/>
      <c r="H45" s="79"/>
      <c r="I45" s="1"/>
      <c r="J45" s="2"/>
      <c r="K45" s="59"/>
      <c r="L45" s="27"/>
    </row>
    <row r="46" spans="1:12" ht="18" x14ac:dyDescent="0.25">
      <c r="A46" s="52" t="s">
        <v>44</v>
      </c>
      <c r="B46" s="1"/>
      <c r="C46" s="1"/>
      <c r="D46" s="27"/>
      <c r="E46" s="20"/>
      <c r="F46" s="31"/>
      <c r="G46" s="6"/>
      <c r="H46" s="80" t="s">
        <v>44</v>
      </c>
      <c r="I46" s="6"/>
      <c r="J46" s="2"/>
      <c r="K46" s="56"/>
      <c r="L46" s="7"/>
    </row>
    <row r="47" spans="1:12" ht="18" x14ac:dyDescent="0.25">
      <c r="A47" s="8"/>
      <c r="B47" s="1"/>
      <c r="C47" s="1"/>
      <c r="D47" s="27"/>
      <c r="E47" s="20"/>
      <c r="F47" s="31"/>
      <c r="G47" s="6"/>
      <c r="H47" s="80"/>
      <c r="I47" s="6"/>
      <c r="J47" s="9" t="s">
        <v>6</v>
      </c>
      <c r="K47" s="56"/>
      <c r="L47" s="7"/>
    </row>
    <row r="48" spans="1:12" ht="18" x14ac:dyDescent="0.25">
      <c r="A48" s="5" t="s">
        <v>0</v>
      </c>
      <c r="B48" s="6" t="s">
        <v>1</v>
      </c>
      <c r="C48" s="6" t="s">
        <v>2</v>
      </c>
      <c r="D48" s="35" t="s">
        <v>3</v>
      </c>
      <c r="E48" s="21" t="s">
        <v>4</v>
      </c>
      <c r="F48" s="31" t="s">
        <v>15</v>
      </c>
      <c r="G48" s="6"/>
      <c r="H48" s="80" t="s">
        <v>0</v>
      </c>
      <c r="I48" s="6" t="s">
        <v>7</v>
      </c>
      <c r="J48" s="9" t="s">
        <v>2</v>
      </c>
      <c r="K48" s="56" t="s">
        <v>3</v>
      </c>
      <c r="L48" s="7" t="s">
        <v>4</v>
      </c>
    </row>
    <row r="50" spans="1:12" x14ac:dyDescent="0.25">
      <c r="C50" t="s">
        <v>62</v>
      </c>
      <c r="D50" s="32">
        <f>D43</f>
        <v>3847.4300000000003</v>
      </c>
      <c r="E50" s="68"/>
      <c r="F50" s="32">
        <f>D50</f>
        <v>3847.4300000000003</v>
      </c>
      <c r="J50" t="s">
        <v>80</v>
      </c>
      <c r="K50" s="11">
        <f>K43</f>
        <v>2906.37</v>
      </c>
      <c r="L50" s="67"/>
    </row>
    <row r="51" spans="1:12" x14ac:dyDescent="0.25">
      <c r="A51" s="10">
        <v>43863</v>
      </c>
      <c r="B51">
        <v>14</v>
      </c>
      <c r="C51" t="s">
        <v>57</v>
      </c>
      <c r="E51" s="68">
        <v>12.85</v>
      </c>
      <c r="F51" s="32">
        <f t="shared" ref="F51:F56" si="1">F50+D51-E51</f>
        <v>3834.5800000000004</v>
      </c>
      <c r="G51" t="s">
        <v>361</v>
      </c>
      <c r="H51" s="83">
        <v>43864</v>
      </c>
      <c r="J51" t="s">
        <v>18</v>
      </c>
      <c r="K51" s="11">
        <v>164.5</v>
      </c>
      <c r="L51" s="67"/>
    </row>
    <row r="52" spans="1:12" x14ac:dyDescent="0.25">
      <c r="A52" s="10">
        <v>43864</v>
      </c>
      <c r="B52" t="s">
        <v>42</v>
      </c>
      <c r="C52" t="s">
        <v>43</v>
      </c>
      <c r="D52" s="32">
        <v>700</v>
      </c>
      <c r="E52" s="68"/>
      <c r="F52" s="32">
        <f t="shared" si="1"/>
        <v>4534.58</v>
      </c>
      <c r="H52" s="83">
        <v>43865</v>
      </c>
      <c r="J52" t="s">
        <v>71</v>
      </c>
      <c r="L52" s="67">
        <v>3.05</v>
      </c>
    </row>
    <row r="53" spans="1:12" x14ac:dyDescent="0.25">
      <c r="A53" s="10">
        <v>43864</v>
      </c>
      <c r="B53">
        <v>15</v>
      </c>
      <c r="C53" t="s">
        <v>53</v>
      </c>
      <c r="E53" s="68">
        <v>24.81</v>
      </c>
      <c r="F53" s="32">
        <f t="shared" si="1"/>
        <v>4509.7699999999995</v>
      </c>
      <c r="G53" t="s">
        <v>111</v>
      </c>
      <c r="H53" s="83">
        <v>43865</v>
      </c>
      <c r="J53" t="s">
        <v>18</v>
      </c>
      <c r="K53" s="11">
        <v>499</v>
      </c>
      <c r="L53" s="67"/>
    </row>
    <row r="54" spans="1:12" x14ac:dyDescent="0.25">
      <c r="A54" s="10">
        <v>43865</v>
      </c>
      <c r="B54">
        <v>16</v>
      </c>
      <c r="C54" t="s">
        <v>58</v>
      </c>
      <c r="E54" s="68">
        <v>23.94</v>
      </c>
      <c r="F54" s="32">
        <f t="shared" si="1"/>
        <v>4485.83</v>
      </c>
      <c r="H54" s="83">
        <v>43866</v>
      </c>
      <c r="J54" t="s">
        <v>18</v>
      </c>
      <c r="K54" s="11">
        <v>175</v>
      </c>
      <c r="L54" s="67"/>
    </row>
    <row r="55" spans="1:12" x14ac:dyDescent="0.25">
      <c r="A55" s="10">
        <v>43865</v>
      </c>
      <c r="B55">
        <v>17</v>
      </c>
      <c r="C55" t="s">
        <v>102</v>
      </c>
      <c r="E55" s="68">
        <v>18.73</v>
      </c>
      <c r="F55" s="32">
        <f t="shared" si="1"/>
        <v>4467.1000000000004</v>
      </c>
      <c r="H55" s="83">
        <v>43867</v>
      </c>
      <c r="I55">
        <v>18</v>
      </c>
      <c r="J55" t="s">
        <v>72</v>
      </c>
      <c r="L55" s="67">
        <v>350</v>
      </c>
    </row>
    <row r="56" spans="1:12" x14ac:dyDescent="0.25">
      <c r="A56" s="10">
        <v>43865</v>
      </c>
      <c r="B56" t="s">
        <v>45</v>
      </c>
      <c r="C56" t="s">
        <v>43</v>
      </c>
      <c r="D56" s="32">
        <v>334</v>
      </c>
      <c r="E56" s="68"/>
      <c r="F56" s="32">
        <f t="shared" si="1"/>
        <v>4801.1000000000004</v>
      </c>
      <c r="H56" s="83">
        <v>43867</v>
      </c>
      <c r="J56" t="s">
        <v>73</v>
      </c>
      <c r="L56" s="67">
        <v>1</v>
      </c>
    </row>
    <row r="57" spans="1:12" x14ac:dyDescent="0.25">
      <c r="A57" s="10">
        <v>43866</v>
      </c>
      <c r="B57" t="s">
        <v>46</v>
      </c>
      <c r="C57" t="s">
        <v>43</v>
      </c>
      <c r="D57" s="32">
        <v>324</v>
      </c>
      <c r="E57" s="68"/>
      <c r="F57" s="32">
        <f t="shared" ref="F57:F75" si="2">F56+D57-E57</f>
        <v>5125.1000000000004</v>
      </c>
      <c r="H57" s="83">
        <v>43867</v>
      </c>
      <c r="I57">
        <v>19</v>
      </c>
      <c r="J57" t="s">
        <v>394</v>
      </c>
      <c r="L57" s="67">
        <v>921.67</v>
      </c>
    </row>
    <row r="58" spans="1:12" x14ac:dyDescent="0.25">
      <c r="A58" s="10">
        <v>43867</v>
      </c>
      <c r="B58" t="s">
        <v>47</v>
      </c>
      <c r="C58" t="s">
        <v>43</v>
      </c>
      <c r="D58" s="32">
        <v>465</v>
      </c>
      <c r="E58" s="68"/>
      <c r="F58" s="32">
        <f t="shared" si="2"/>
        <v>5590.1</v>
      </c>
      <c r="H58" s="83">
        <v>43867</v>
      </c>
      <c r="J58" t="s">
        <v>74</v>
      </c>
      <c r="L58" s="67">
        <v>1</v>
      </c>
    </row>
    <row r="59" spans="1:12" x14ac:dyDescent="0.25">
      <c r="A59" s="10">
        <v>43868</v>
      </c>
      <c r="B59" t="s">
        <v>48</v>
      </c>
      <c r="C59" t="s">
        <v>43</v>
      </c>
      <c r="D59" s="32">
        <v>105</v>
      </c>
      <c r="E59" s="68"/>
      <c r="F59" s="32">
        <f t="shared" si="2"/>
        <v>5695.1</v>
      </c>
      <c r="H59" s="83">
        <v>43867</v>
      </c>
      <c r="J59" t="s">
        <v>18</v>
      </c>
      <c r="K59" s="11">
        <v>200</v>
      </c>
      <c r="L59" s="67"/>
    </row>
    <row r="60" spans="1:12" x14ac:dyDescent="0.25">
      <c r="A60" s="10">
        <v>43868</v>
      </c>
      <c r="B60">
        <v>20</v>
      </c>
      <c r="C60" t="s">
        <v>32</v>
      </c>
      <c r="E60" s="68">
        <v>299</v>
      </c>
      <c r="F60" s="32">
        <f t="shared" si="2"/>
        <v>5396.1</v>
      </c>
      <c r="G60" t="s">
        <v>111</v>
      </c>
      <c r="H60" s="83">
        <v>43867</v>
      </c>
      <c r="J60" t="s">
        <v>75</v>
      </c>
      <c r="L60" s="67">
        <v>8.33</v>
      </c>
    </row>
    <row r="61" spans="1:12" x14ac:dyDescent="0.25">
      <c r="A61" s="10">
        <v>43869</v>
      </c>
      <c r="B61">
        <v>23</v>
      </c>
      <c r="C61" t="s">
        <v>381</v>
      </c>
      <c r="E61" s="68">
        <v>41.4</v>
      </c>
      <c r="F61" s="32">
        <f t="shared" si="2"/>
        <v>5354.7000000000007</v>
      </c>
      <c r="H61" s="83">
        <v>43868</v>
      </c>
      <c r="I61">
        <v>21</v>
      </c>
      <c r="J61" t="s">
        <v>76</v>
      </c>
      <c r="L61" s="67">
        <v>81.02</v>
      </c>
    </row>
    <row r="62" spans="1:12" x14ac:dyDescent="0.25">
      <c r="A62" s="10">
        <v>43871</v>
      </c>
      <c r="B62" t="s">
        <v>49</v>
      </c>
      <c r="C62" t="s">
        <v>43</v>
      </c>
      <c r="D62" s="32">
        <v>700</v>
      </c>
      <c r="E62" s="68"/>
      <c r="F62" s="32">
        <f t="shared" si="2"/>
        <v>6054.7000000000007</v>
      </c>
      <c r="H62" s="83">
        <v>43868</v>
      </c>
      <c r="J62" t="s">
        <v>77</v>
      </c>
      <c r="L62" s="67">
        <v>1</v>
      </c>
    </row>
    <row r="63" spans="1:12" x14ac:dyDescent="0.25">
      <c r="A63" s="10">
        <v>43872</v>
      </c>
      <c r="B63" t="s">
        <v>50</v>
      </c>
      <c r="C63" t="s">
        <v>43</v>
      </c>
      <c r="D63" s="32">
        <v>340</v>
      </c>
      <c r="E63" s="68"/>
      <c r="F63" s="32">
        <f t="shared" si="2"/>
        <v>6394.7000000000007</v>
      </c>
      <c r="H63" s="83">
        <v>43868</v>
      </c>
      <c r="J63" t="s">
        <v>18</v>
      </c>
      <c r="K63" s="11">
        <v>250</v>
      </c>
      <c r="L63" s="67"/>
    </row>
    <row r="64" spans="1:12" x14ac:dyDescent="0.25">
      <c r="A64" s="10">
        <v>43873</v>
      </c>
      <c r="B64" t="s">
        <v>51</v>
      </c>
      <c r="C64" t="s">
        <v>43</v>
      </c>
      <c r="D64" s="32">
        <v>1105</v>
      </c>
      <c r="E64" s="68"/>
      <c r="F64" s="32">
        <f t="shared" si="2"/>
        <v>7499.7000000000007</v>
      </c>
      <c r="H64" s="83">
        <v>44234</v>
      </c>
      <c r="I64">
        <v>22</v>
      </c>
      <c r="J64" t="s">
        <v>280</v>
      </c>
      <c r="L64" s="67">
        <v>574.5</v>
      </c>
    </row>
    <row r="65" spans="1:12" x14ac:dyDescent="0.25">
      <c r="A65" s="10">
        <v>43874</v>
      </c>
      <c r="B65" t="s">
        <v>113</v>
      </c>
      <c r="C65" t="s">
        <v>43</v>
      </c>
      <c r="D65" s="32">
        <v>405</v>
      </c>
      <c r="E65" s="68"/>
      <c r="F65" s="32">
        <f t="shared" si="2"/>
        <v>7904.7000000000007</v>
      </c>
      <c r="H65" s="83">
        <v>43871</v>
      </c>
      <c r="J65" t="s">
        <v>73</v>
      </c>
      <c r="L65" s="67">
        <v>1</v>
      </c>
    </row>
    <row r="66" spans="1:12" x14ac:dyDescent="0.25">
      <c r="A66" s="10">
        <v>43875</v>
      </c>
      <c r="C66" t="s">
        <v>31</v>
      </c>
      <c r="E66" s="68">
        <v>85</v>
      </c>
      <c r="F66" s="32">
        <f t="shared" si="2"/>
        <v>7819.7000000000007</v>
      </c>
      <c r="H66" s="83">
        <v>43871</v>
      </c>
      <c r="I66" t="s">
        <v>434</v>
      </c>
      <c r="J66" t="s">
        <v>436</v>
      </c>
      <c r="K66" s="68">
        <v>112</v>
      </c>
      <c r="L66" s="67"/>
    </row>
    <row r="67" spans="1:12" x14ac:dyDescent="0.25">
      <c r="A67" s="10">
        <v>43875</v>
      </c>
      <c r="B67" t="s">
        <v>114</v>
      </c>
      <c r="C67" t="s">
        <v>43</v>
      </c>
      <c r="D67" s="32">
        <v>195</v>
      </c>
      <c r="E67" s="68"/>
      <c r="F67" s="32">
        <f t="shared" si="2"/>
        <v>8014.7000000000007</v>
      </c>
      <c r="H67" s="83">
        <v>43871</v>
      </c>
      <c r="J67" t="s">
        <v>18</v>
      </c>
      <c r="K67" s="68">
        <v>144</v>
      </c>
      <c r="L67" s="67"/>
    </row>
    <row r="68" spans="1:12" x14ac:dyDescent="0.25">
      <c r="A68" s="10">
        <v>43876</v>
      </c>
      <c r="B68" t="s">
        <v>115</v>
      </c>
      <c r="C68" t="s">
        <v>43</v>
      </c>
      <c r="D68" s="32">
        <v>40</v>
      </c>
      <c r="E68" s="68"/>
      <c r="F68" s="32">
        <f t="shared" si="2"/>
        <v>8054.7000000000007</v>
      </c>
      <c r="H68" s="83">
        <v>43874</v>
      </c>
      <c r="J68" t="s">
        <v>18</v>
      </c>
      <c r="K68" s="68">
        <v>210</v>
      </c>
      <c r="L68" s="67"/>
    </row>
    <row r="69" spans="1:12" x14ac:dyDescent="0.25">
      <c r="A69" s="10">
        <v>43878</v>
      </c>
      <c r="B69">
        <v>24</v>
      </c>
      <c r="C69" t="s">
        <v>56</v>
      </c>
      <c r="E69" s="68">
        <v>4.79</v>
      </c>
      <c r="F69" s="32">
        <f t="shared" si="2"/>
        <v>8049.9100000000008</v>
      </c>
      <c r="G69" t="s">
        <v>111</v>
      </c>
      <c r="H69" s="83">
        <v>43875</v>
      </c>
      <c r="J69" t="s">
        <v>31</v>
      </c>
      <c r="K69" s="68">
        <v>85</v>
      </c>
      <c r="L69" s="67"/>
    </row>
    <row r="70" spans="1:12" x14ac:dyDescent="0.25">
      <c r="A70" s="10">
        <v>43878</v>
      </c>
      <c r="B70" t="s">
        <v>366</v>
      </c>
      <c r="C70" t="s">
        <v>43</v>
      </c>
      <c r="D70" s="32">
        <v>80</v>
      </c>
      <c r="E70" s="68"/>
      <c r="F70" s="32">
        <f t="shared" si="2"/>
        <v>8129.9100000000008</v>
      </c>
      <c r="H70" s="83">
        <v>43875</v>
      </c>
      <c r="J70" t="s">
        <v>18</v>
      </c>
      <c r="K70" s="68">
        <v>110</v>
      </c>
      <c r="L70" s="67"/>
    </row>
    <row r="71" spans="1:12" x14ac:dyDescent="0.25">
      <c r="A71" s="10">
        <v>43879</v>
      </c>
      <c r="B71" t="s">
        <v>116</v>
      </c>
      <c r="C71" t="s">
        <v>43</v>
      </c>
      <c r="D71" s="32">
        <v>240</v>
      </c>
      <c r="E71" s="68"/>
      <c r="F71" s="32">
        <f t="shared" si="2"/>
        <v>8369.91</v>
      </c>
      <c r="H71" s="83">
        <v>43875</v>
      </c>
      <c r="J71" t="s">
        <v>78</v>
      </c>
      <c r="K71" s="68"/>
      <c r="L71" s="67">
        <v>36</v>
      </c>
    </row>
    <row r="72" spans="1:12" x14ac:dyDescent="0.25">
      <c r="A72" s="10">
        <v>43880</v>
      </c>
      <c r="B72" t="s">
        <v>367</v>
      </c>
      <c r="C72" t="s">
        <v>43</v>
      </c>
      <c r="D72" s="32">
        <v>260</v>
      </c>
      <c r="E72" s="68"/>
      <c r="F72" s="32">
        <f t="shared" si="2"/>
        <v>8629.91</v>
      </c>
      <c r="H72" s="83">
        <v>43875</v>
      </c>
      <c r="J72" t="s">
        <v>87</v>
      </c>
      <c r="K72" s="68"/>
      <c r="L72" s="67">
        <v>0.85</v>
      </c>
    </row>
    <row r="73" spans="1:12" x14ac:dyDescent="0.25">
      <c r="A73" s="10">
        <v>43880</v>
      </c>
      <c r="B73">
        <v>25</v>
      </c>
      <c r="C73" t="s">
        <v>382</v>
      </c>
      <c r="E73" s="68">
        <v>33.549999999999997</v>
      </c>
      <c r="F73" s="32">
        <f t="shared" si="2"/>
        <v>8596.36</v>
      </c>
      <c r="H73" s="83">
        <v>43878</v>
      </c>
      <c r="J73" t="s">
        <v>18</v>
      </c>
      <c r="K73" s="68">
        <v>172.5</v>
      </c>
      <c r="L73" s="67"/>
    </row>
    <row r="74" spans="1:12" x14ac:dyDescent="0.25">
      <c r="A74" s="10">
        <v>43881</v>
      </c>
      <c r="B74" t="s">
        <v>117</v>
      </c>
      <c r="C74" t="s">
        <v>43</v>
      </c>
      <c r="D74" s="32">
        <v>322.5</v>
      </c>
      <c r="E74" s="68"/>
      <c r="F74" s="32">
        <f t="shared" si="2"/>
        <v>8918.86</v>
      </c>
      <c r="H74" s="83">
        <v>43882</v>
      </c>
      <c r="I74">
        <v>27</v>
      </c>
      <c r="J74" t="s">
        <v>393</v>
      </c>
      <c r="K74" s="68"/>
      <c r="L74" s="67">
        <v>2468.75</v>
      </c>
    </row>
    <row r="75" spans="1:12" x14ac:dyDescent="0.25">
      <c r="A75" s="10">
        <v>43881</v>
      </c>
      <c r="B75">
        <v>26</v>
      </c>
      <c r="C75" t="s">
        <v>383</v>
      </c>
      <c r="E75" s="68">
        <v>16</v>
      </c>
      <c r="F75" s="32">
        <f t="shared" si="2"/>
        <v>8902.86</v>
      </c>
      <c r="H75" s="83">
        <v>43882</v>
      </c>
      <c r="J75" t="s">
        <v>73</v>
      </c>
      <c r="K75" s="68"/>
      <c r="L75" s="67">
        <v>1</v>
      </c>
    </row>
    <row r="76" spans="1:12" x14ac:dyDescent="0.25">
      <c r="A76" s="10">
        <v>43882</v>
      </c>
      <c r="B76">
        <v>28</v>
      </c>
      <c r="C76" t="s">
        <v>103</v>
      </c>
      <c r="E76" s="68">
        <v>8.0500000000000007</v>
      </c>
      <c r="F76" s="32">
        <f t="shared" ref="F76:F87" si="3">F75+D76-E76</f>
        <v>8894.8100000000013</v>
      </c>
      <c r="H76" s="83">
        <v>43886</v>
      </c>
      <c r="I76">
        <v>31</v>
      </c>
      <c r="J76" t="s">
        <v>387</v>
      </c>
      <c r="K76" s="68"/>
      <c r="L76" s="67">
        <v>34.549999999999997</v>
      </c>
    </row>
    <row r="77" spans="1:12" x14ac:dyDescent="0.25">
      <c r="A77" s="10">
        <v>43882</v>
      </c>
      <c r="B77">
        <v>29</v>
      </c>
      <c r="C77" t="s">
        <v>104</v>
      </c>
      <c r="E77" s="68">
        <v>2.6</v>
      </c>
      <c r="F77" s="32">
        <f t="shared" si="3"/>
        <v>8892.2100000000009</v>
      </c>
      <c r="H77" s="83">
        <v>43886</v>
      </c>
      <c r="J77" t="s">
        <v>77</v>
      </c>
      <c r="K77" s="68"/>
      <c r="L77" s="67">
        <v>1</v>
      </c>
    </row>
    <row r="78" spans="1:12" x14ac:dyDescent="0.25">
      <c r="A78" s="10">
        <v>43882</v>
      </c>
      <c r="B78" t="s">
        <v>118</v>
      </c>
      <c r="C78" t="s">
        <v>43</v>
      </c>
      <c r="D78" s="32">
        <v>20</v>
      </c>
      <c r="E78" s="68"/>
      <c r="F78" s="32">
        <f t="shared" si="3"/>
        <v>8912.2100000000009</v>
      </c>
      <c r="H78" s="83">
        <v>43886</v>
      </c>
      <c r="J78" t="s">
        <v>18</v>
      </c>
      <c r="K78" s="68">
        <v>482.5</v>
      </c>
      <c r="L78" s="67"/>
    </row>
    <row r="79" spans="1:12" x14ac:dyDescent="0.25">
      <c r="A79" s="10">
        <v>43884</v>
      </c>
      <c r="B79">
        <v>30</v>
      </c>
      <c r="C79" t="s">
        <v>101</v>
      </c>
      <c r="E79" s="68">
        <v>873.86</v>
      </c>
      <c r="F79" s="32">
        <f t="shared" si="3"/>
        <v>8038.3500000000013</v>
      </c>
      <c r="G79" t="s">
        <v>112</v>
      </c>
      <c r="H79" s="83">
        <v>43887</v>
      </c>
      <c r="J79" t="s">
        <v>18</v>
      </c>
      <c r="K79" s="68">
        <v>35</v>
      </c>
      <c r="L79" s="67"/>
    </row>
    <row r="80" spans="1:12" x14ac:dyDescent="0.25">
      <c r="A80" s="10">
        <v>43886</v>
      </c>
      <c r="B80" t="s">
        <v>595</v>
      </c>
      <c r="C80" t="s">
        <v>43</v>
      </c>
      <c r="D80" s="32">
        <v>300</v>
      </c>
      <c r="E80" s="68"/>
      <c r="F80" s="32">
        <f t="shared" si="3"/>
        <v>8338.3500000000022</v>
      </c>
      <c r="H80" s="83">
        <v>43887</v>
      </c>
      <c r="I80">
        <v>32</v>
      </c>
      <c r="J80" t="s">
        <v>105</v>
      </c>
      <c r="K80" s="68"/>
      <c r="L80" s="67">
        <v>712.45</v>
      </c>
    </row>
    <row r="81" spans="1:12" x14ac:dyDescent="0.25">
      <c r="A81" s="10">
        <v>43887</v>
      </c>
      <c r="B81" t="s">
        <v>119</v>
      </c>
      <c r="C81" t="s">
        <v>43</v>
      </c>
      <c r="D81" s="32">
        <v>275</v>
      </c>
      <c r="E81" s="68"/>
      <c r="F81" s="32">
        <f t="shared" si="3"/>
        <v>8613.3500000000022</v>
      </c>
      <c r="H81" s="83">
        <v>43888</v>
      </c>
      <c r="I81">
        <v>33</v>
      </c>
      <c r="J81" t="s">
        <v>95</v>
      </c>
      <c r="K81" s="68"/>
      <c r="L81" s="67">
        <v>12.6</v>
      </c>
    </row>
    <row r="82" spans="1:12" x14ac:dyDescent="0.25">
      <c r="A82" s="10">
        <v>43888</v>
      </c>
      <c r="B82" t="s">
        <v>120</v>
      </c>
      <c r="C82" t="s">
        <v>43</v>
      </c>
      <c r="D82" s="32">
        <v>400</v>
      </c>
      <c r="E82" s="68"/>
      <c r="F82" s="32">
        <f t="shared" si="3"/>
        <v>9013.3500000000022</v>
      </c>
      <c r="H82" s="83">
        <v>43888</v>
      </c>
      <c r="I82">
        <v>34</v>
      </c>
      <c r="J82" t="s">
        <v>398</v>
      </c>
      <c r="K82" s="68">
        <v>29.48</v>
      </c>
      <c r="L82" s="67"/>
    </row>
    <row r="83" spans="1:12" x14ac:dyDescent="0.25">
      <c r="A83" s="10">
        <v>43889</v>
      </c>
      <c r="B83" t="s">
        <v>121</v>
      </c>
      <c r="C83" t="s">
        <v>43</v>
      </c>
      <c r="D83" s="32">
        <v>280</v>
      </c>
      <c r="E83" s="68"/>
      <c r="F83" s="32">
        <f t="shared" si="3"/>
        <v>9293.3500000000022</v>
      </c>
      <c r="H83" s="83">
        <v>43888</v>
      </c>
      <c r="J83" t="s">
        <v>77</v>
      </c>
      <c r="L83" s="67">
        <v>1</v>
      </c>
    </row>
    <row r="84" spans="1:12" x14ac:dyDescent="0.25">
      <c r="A84" s="10">
        <v>43890</v>
      </c>
      <c r="B84">
        <v>35</v>
      </c>
      <c r="C84" t="s">
        <v>64</v>
      </c>
      <c r="E84" s="68">
        <v>103.9</v>
      </c>
      <c r="F84" s="32">
        <f t="shared" si="3"/>
        <v>9189.4500000000025</v>
      </c>
      <c r="G84" t="s">
        <v>111</v>
      </c>
      <c r="H84" s="83">
        <v>43888</v>
      </c>
      <c r="J84" t="s">
        <v>18</v>
      </c>
      <c r="K84" s="11">
        <v>110</v>
      </c>
      <c r="L84" s="67"/>
    </row>
    <row r="85" spans="1:12" x14ac:dyDescent="0.25">
      <c r="A85" s="10">
        <v>43890</v>
      </c>
      <c r="B85">
        <v>36</v>
      </c>
      <c r="C85" t="s">
        <v>388</v>
      </c>
      <c r="E85" s="68">
        <v>279.8</v>
      </c>
      <c r="F85" s="32">
        <f t="shared" si="3"/>
        <v>8909.6500000000033</v>
      </c>
      <c r="H85" s="83">
        <v>43889</v>
      </c>
      <c r="J85" t="s">
        <v>18</v>
      </c>
      <c r="K85" s="11">
        <v>200</v>
      </c>
      <c r="L85" s="67"/>
    </row>
    <row r="86" spans="1:12" x14ac:dyDescent="0.25">
      <c r="A86" s="10">
        <v>43890</v>
      </c>
      <c r="B86">
        <v>37</v>
      </c>
      <c r="C86" t="s">
        <v>389</v>
      </c>
      <c r="E86" s="68">
        <v>1056.3</v>
      </c>
      <c r="F86" s="32">
        <f t="shared" si="3"/>
        <v>7853.3500000000031</v>
      </c>
    </row>
    <row r="87" spans="1:12" x14ac:dyDescent="0.25">
      <c r="A87" s="10">
        <v>43890</v>
      </c>
      <c r="B87">
        <v>38</v>
      </c>
      <c r="C87" t="s">
        <v>390</v>
      </c>
      <c r="E87" s="68">
        <v>167.45</v>
      </c>
      <c r="F87" s="32">
        <f t="shared" si="3"/>
        <v>7685.9000000000033</v>
      </c>
    </row>
    <row r="89" spans="1:12" ht="16.5" thickBot="1" x14ac:dyDescent="0.3"/>
    <row r="90" spans="1:12" ht="16.5" thickBot="1" x14ac:dyDescent="0.3">
      <c r="A90" s="40"/>
      <c r="B90" s="41"/>
      <c r="C90" s="42" t="s">
        <v>59</v>
      </c>
      <c r="D90" s="43">
        <f>SUM(D47:D87)</f>
        <v>10737.93</v>
      </c>
      <c r="E90" s="44">
        <f>SUM(E47:E87)</f>
        <v>3052.0299999999997</v>
      </c>
      <c r="F90" s="45"/>
      <c r="G90" s="46"/>
      <c r="H90" s="82"/>
      <c r="I90" s="46"/>
      <c r="J90" s="47"/>
      <c r="K90" s="57">
        <f>SUM(K50:K87)</f>
        <v>5885.3499999999995</v>
      </c>
      <c r="L90" s="43">
        <f>SUM(L50:L87)</f>
        <v>5210.7700000000004</v>
      </c>
    </row>
    <row r="91" spans="1:12" ht="16.5" thickBot="1" x14ac:dyDescent="0.3">
      <c r="A91" s="40"/>
      <c r="B91" s="41"/>
      <c r="C91" s="42" t="s">
        <v>60</v>
      </c>
      <c r="D91" s="43">
        <f>SUM(D90-E90)</f>
        <v>7685.9000000000005</v>
      </c>
      <c r="E91" s="48"/>
      <c r="F91" s="45"/>
      <c r="G91" s="46"/>
      <c r="H91" s="82"/>
      <c r="I91" s="46"/>
      <c r="J91" s="47"/>
      <c r="K91" s="61">
        <f>SUM(K90-L90)</f>
        <v>674.57999999999902</v>
      </c>
      <c r="L91" s="60" t="s">
        <v>61</v>
      </c>
    </row>
    <row r="96" spans="1:12" ht="18" x14ac:dyDescent="0.25">
      <c r="A96" s="52" t="s">
        <v>63</v>
      </c>
      <c r="B96" s="1"/>
      <c r="C96" s="1"/>
      <c r="D96" s="27"/>
      <c r="E96" s="20"/>
      <c r="F96" s="31"/>
      <c r="G96" s="6"/>
      <c r="H96" s="80" t="s">
        <v>63</v>
      </c>
      <c r="I96" s="6"/>
      <c r="J96" s="2"/>
      <c r="K96" s="56"/>
      <c r="L96" s="7"/>
    </row>
    <row r="97" spans="1:14" ht="18" x14ac:dyDescent="0.25">
      <c r="A97" s="8"/>
      <c r="B97" s="1"/>
      <c r="C97" s="1"/>
      <c r="D97" s="27"/>
      <c r="E97" s="20"/>
      <c r="F97" s="31"/>
      <c r="G97" s="6"/>
      <c r="H97" s="80"/>
      <c r="I97" s="6"/>
      <c r="J97" s="9" t="s">
        <v>6</v>
      </c>
      <c r="K97" s="56"/>
      <c r="L97" s="7"/>
    </row>
    <row r="98" spans="1:14" ht="18" x14ac:dyDescent="0.25">
      <c r="A98" s="5" t="s">
        <v>0</v>
      </c>
      <c r="B98" s="6" t="s">
        <v>1</v>
      </c>
      <c r="C98" s="6" t="s">
        <v>2</v>
      </c>
      <c r="D98" s="35" t="s">
        <v>3</v>
      </c>
      <c r="E98" s="21" t="s">
        <v>4</v>
      </c>
      <c r="F98" s="31" t="s">
        <v>15</v>
      </c>
      <c r="G98" s="6"/>
      <c r="H98" s="80" t="s">
        <v>0</v>
      </c>
      <c r="I98" s="6" t="s">
        <v>7</v>
      </c>
      <c r="J98" s="9" t="s">
        <v>2</v>
      </c>
      <c r="K98" s="56" t="s">
        <v>3</v>
      </c>
      <c r="L98" s="7" t="s">
        <v>4</v>
      </c>
    </row>
    <row r="99" spans="1:14" x14ac:dyDescent="0.25">
      <c r="E99" s="68"/>
    </row>
    <row r="100" spans="1:14" x14ac:dyDescent="0.25">
      <c r="C100" t="s">
        <v>62</v>
      </c>
      <c r="D100" s="32">
        <f>D91</f>
        <v>7685.9000000000005</v>
      </c>
      <c r="E100" s="68"/>
      <c r="F100" s="32">
        <f>D91</f>
        <v>7685.9000000000005</v>
      </c>
      <c r="J100" t="s">
        <v>80</v>
      </c>
      <c r="K100" s="11">
        <f>K91</f>
        <v>674.57999999999902</v>
      </c>
    </row>
    <row r="101" spans="1:14" x14ac:dyDescent="0.25">
      <c r="A101" s="10">
        <v>43892</v>
      </c>
      <c r="B101">
        <v>39</v>
      </c>
      <c r="C101" t="s">
        <v>108</v>
      </c>
      <c r="E101" s="67">
        <v>1200</v>
      </c>
      <c r="F101" s="32">
        <f t="shared" ref="F101:F119" si="4">F100+D101-E101</f>
        <v>6485.9000000000005</v>
      </c>
      <c r="H101" s="83">
        <v>43892</v>
      </c>
      <c r="J101" t="s">
        <v>391</v>
      </c>
      <c r="L101" s="32">
        <v>39.35</v>
      </c>
    </row>
    <row r="102" spans="1:14" x14ac:dyDescent="0.25">
      <c r="A102" s="10">
        <v>43892</v>
      </c>
      <c r="B102" t="s">
        <v>122</v>
      </c>
      <c r="C102" t="s">
        <v>43</v>
      </c>
      <c r="D102" s="32">
        <v>310</v>
      </c>
      <c r="E102" s="68"/>
      <c r="F102" s="32">
        <f t="shared" si="4"/>
        <v>6795.9000000000005</v>
      </c>
      <c r="H102" s="83">
        <v>43893</v>
      </c>
      <c r="J102" t="s">
        <v>81</v>
      </c>
      <c r="K102" s="11">
        <v>312.5</v>
      </c>
    </row>
    <row r="103" spans="1:14" x14ac:dyDescent="0.25">
      <c r="A103" s="10">
        <v>43893</v>
      </c>
      <c r="B103">
        <v>40</v>
      </c>
      <c r="C103" t="s">
        <v>33</v>
      </c>
      <c r="E103" s="68">
        <v>13</v>
      </c>
      <c r="F103" s="32">
        <f t="shared" si="4"/>
        <v>6782.9000000000005</v>
      </c>
      <c r="H103" s="83">
        <v>43894</v>
      </c>
      <c r="J103" t="s">
        <v>71</v>
      </c>
      <c r="L103" s="32">
        <v>3.68</v>
      </c>
      <c r="N103" s="11"/>
    </row>
    <row r="104" spans="1:14" x14ac:dyDescent="0.25">
      <c r="A104" s="10">
        <v>43893</v>
      </c>
      <c r="B104" t="s">
        <v>123</v>
      </c>
      <c r="C104" t="s">
        <v>43</v>
      </c>
      <c r="D104" s="32">
        <v>200</v>
      </c>
      <c r="E104" s="68"/>
      <c r="F104" s="32">
        <f t="shared" si="4"/>
        <v>6982.9000000000005</v>
      </c>
      <c r="H104" s="83">
        <v>43894</v>
      </c>
      <c r="J104" t="s">
        <v>81</v>
      </c>
      <c r="K104" s="11">
        <v>110</v>
      </c>
    </row>
    <row r="105" spans="1:14" x14ac:dyDescent="0.25">
      <c r="A105" s="10">
        <v>43894</v>
      </c>
      <c r="B105">
        <v>41</v>
      </c>
      <c r="C105" t="s">
        <v>65</v>
      </c>
      <c r="E105" s="68">
        <v>120.61</v>
      </c>
      <c r="F105" s="32">
        <f t="shared" si="4"/>
        <v>6862.2900000000009</v>
      </c>
      <c r="G105" t="s">
        <v>392</v>
      </c>
      <c r="H105" s="83">
        <v>43895</v>
      </c>
      <c r="I105" s="75">
        <v>43</v>
      </c>
      <c r="J105" t="s">
        <v>76</v>
      </c>
      <c r="K105" s="68"/>
      <c r="L105" s="67">
        <v>78.28</v>
      </c>
    </row>
    <row r="106" spans="1:14" x14ac:dyDescent="0.25">
      <c r="A106" s="10">
        <v>43894</v>
      </c>
      <c r="B106">
        <v>42</v>
      </c>
      <c r="C106" t="s">
        <v>66</v>
      </c>
      <c r="E106" s="68">
        <v>9.5</v>
      </c>
      <c r="F106" s="32">
        <f t="shared" si="4"/>
        <v>6852.7900000000009</v>
      </c>
      <c r="H106" s="83">
        <v>43895</v>
      </c>
      <c r="J106" t="s">
        <v>77</v>
      </c>
      <c r="K106" s="68"/>
      <c r="L106" s="67">
        <v>1</v>
      </c>
    </row>
    <row r="107" spans="1:14" x14ac:dyDescent="0.25">
      <c r="A107" s="10">
        <v>43894</v>
      </c>
      <c r="B107" t="s">
        <v>124</v>
      </c>
      <c r="C107" t="s">
        <v>43</v>
      </c>
      <c r="D107" s="32">
        <v>223</v>
      </c>
      <c r="E107" s="68"/>
      <c r="F107" s="32">
        <f t="shared" si="4"/>
        <v>7075.7900000000009</v>
      </c>
      <c r="H107" s="83">
        <v>43895</v>
      </c>
      <c r="I107">
        <v>44</v>
      </c>
      <c r="J107" t="s">
        <v>82</v>
      </c>
      <c r="K107" s="68"/>
      <c r="L107" s="67">
        <v>921.67</v>
      </c>
    </row>
    <row r="108" spans="1:14" x14ac:dyDescent="0.25">
      <c r="A108" s="10">
        <v>43895</v>
      </c>
      <c r="C108" t="s">
        <v>31</v>
      </c>
      <c r="E108" s="68">
        <v>500</v>
      </c>
      <c r="F108" s="32">
        <f t="shared" si="4"/>
        <v>6575.7900000000009</v>
      </c>
      <c r="H108" s="83">
        <v>43895</v>
      </c>
      <c r="J108" t="s">
        <v>83</v>
      </c>
      <c r="K108" s="68"/>
      <c r="L108" s="67">
        <v>2</v>
      </c>
    </row>
    <row r="109" spans="1:14" x14ac:dyDescent="0.25">
      <c r="A109" s="10">
        <v>43895</v>
      </c>
      <c r="B109">
        <v>46</v>
      </c>
      <c r="C109" t="s">
        <v>69</v>
      </c>
      <c r="E109" s="68">
        <v>422</v>
      </c>
      <c r="F109" s="32">
        <f t="shared" si="4"/>
        <v>6153.7900000000009</v>
      </c>
      <c r="G109" t="s">
        <v>112</v>
      </c>
      <c r="H109" s="83">
        <v>43895</v>
      </c>
      <c r="I109">
        <v>45</v>
      </c>
      <c r="J109" t="s">
        <v>84</v>
      </c>
      <c r="K109" s="68"/>
      <c r="L109" s="67">
        <v>350</v>
      </c>
    </row>
    <row r="110" spans="1:14" x14ac:dyDescent="0.25">
      <c r="A110" s="10">
        <v>43895</v>
      </c>
      <c r="B110" t="s">
        <v>125</v>
      </c>
      <c r="C110" t="s">
        <v>43</v>
      </c>
      <c r="D110" s="32">
        <v>240</v>
      </c>
      <c r="E110" s="68"/>
      <c r="F110" s="32">
        <f t="shared" si="4"/>
        <v>6393.7900000000009</v>
      </c>
      <c r="H110" s="83">
        <v>43895</v>
      </c>
      <c r="J110" t="s">
        <v>81</v>
      </c>
      <c r="K110" s="68">
        <v>180</v>
      </c>
      <c r="L110" s="67"/>
    </row>
    <row r="111" spans="1:14" x14ac:dyDescent="0.25">
      <c r="A111" s="10">
        <v>43896</v>
      </c>
      <c r="B111">
        <v>47</v>
      </c>
      <c r="C111" t="s">
        <v>67</v>
      </c>
      <c r="E111" s="68">
        <v>14.8</v>
      </c>
      <c r="F111" s="32">
        <f t="shared" si="4"/>
        <v>6378.9900000000007</v>
      </c>
      <c r="H111" s="83">
        <v>43895</v>
      </c>
      <c r="J111" t="s">
        <v>31</v>
      </c>
      <c r="K111" s="68">
        <v>500</v>
      </c>
      <c r="L111" s="67"/>
    </row>
    <row r="112" spans="1:14" x14ac:dyDescent="0.25">
      <c r="A112" s="10">
        <v>43896</v>
      </c>
      <c r="B112" t="s">
        <v>126</v>
      </c>
      <c r="C112" t="s">
        <v>43</v>
      </c>
      <c r="D112" s="32">
        <v>527.5</v>
      </c>
      <c r="E112" s="68"/>
      <c r="F112" s="32">
        <f t="shared" si="4"/>
        <v>6906.4900000000007</v>
      </c>
      <c r="H112" s="83">
        <v>43895</v>
      </c>
      <c r="J112" t="s">
        <v>85</v>
      </c>
      <c r="L112" s="32">
        <v>8.33</v>
      </c>
      <c r="M112" s="11"/>
    </row>
    <row r="113" spans="1:13" x14ac:dyDescent="0.25">
      <c r="A113" s="10">
        <v>43898</v>
      </c>
      <c r="B113">
        <v>48</v>
      </c>
      <c r="C113" t="s">
        <v>64</v>
      </c>
      <c r="E113" s="68">
        <v>196.21</v>
      </c>
      <c r="F113" s="32">
        <f t="shared" si="4"/>
        <v>6710.2800000000007</v>
      </c>
      <c r="G113" t="s">
        <v>395</v>
      </c>
      <c r="H113" s="83">
        <v>43900</v>
      </c>
      <c r="J113" t="s">
        <v>81</v>
      </c>
      <c r="K113" s="11">
        <v>548</v>
      </c>
    </row>
    <row r="114" spans="1:13" x14ac:dyDescent="0.25">
      <c r="A114" s="10">
        <v>43899</v>
      </c>
      <c r="B114">
        <v>49</v>
      </c>
      <c r="C114" t="s">
        <v>64</v>
      </c>
      <c r="E114" s="68">
        <v>67.25</v>
      </c>
      <c r="F114" s="32">
        <f t="shared" si="4"/>
        <v>6643.0300000000007</v>
      </c>
      <c r="G114" s="63" t="s">
        <v>111</v>
      </c>
      <c r="H114" s="83">
        <v>43901</v>
      </c>
      <c r="J114" t="s">
        <v>81</v>
      </c>
      <c r="K114" s="11">
        <v>94</v>
      </c>
    </row>
    <row r="115" spans="1:13" x14ac:dyDescent="0.25">
      <c r="A115" s="10">
        <v>43899</v>
      </c>
      <c r="B115">
        <v>50</v>
      </c>
      <c r="C115" t="s">
        <v>127</v>
      </c>
      <c r="E115" s="68">
        <v>62.17</v>
      </c>
      <c r="F115" s="32">
        <f t="shared" si="4"/>
        <v>6580.8600000000006</v>
      </c>
      <c r="G115" t="s">
        <v>135</v>
      </c>
      <c r="H115" s="83">
        <v>43903</v>
      </c>
      <c r="J115" t="s">
        <v>78</v>
      </c>
      <c r="L115" s="67">
        <v>179.56</v>
      </c>
      <c r="M115" s="69"/>
    </row>
    <row r="116" spans="1:13" x14ac:dyDescent="0.25">
      <c r="A116" s="10">
        <v>43900</v>
      </c>
      <c r="B116">
        <v>51</v>
      </c>
      <c r="C116" t="s">
        <v>396</v>
      </c>
      <c r="E116" s="68">
        <v>7.5</v>
      </c>
      <c r="F116" s="32">
        <f t="shared" si="4"/>
        <v>6573.3600000000006</v>
      </c>
      <c r="G116" t="s">
        <v>395</v>
      </c>
      <c r="H116" s="83">
        <v>43903</v>
      </c>
      <c r="J116" t="s">
        <v>87</v>
      </c>
      <c r="L116" s="67">
        <v>2.85</v>
      </c>
    </row>
    <row r="117" spans="1:13" x14ac:dyDescent="0.25">
      <c r="A117" s="10">
        <v>43900</v>
      </c>
      <c r="B117">
        <v>52</v>
      </c>
      <c r="C117" t="s">
        <v>133</v>
      </c>
      <c r="E117" s="68">
        <v>36.15</v>
      </c>
      <c r="F117" s="32">
        <f t="shared" si="4"/>
        <v>6537.2100000000009</v>
      </c>
      <c r="H117" s="83">
        <v>43907</v>
      </c>
      <c r="J117" t="s">
        <v>81</v>
      </c>
      <c r="K117" s="11">
        <v>52.5</v>
      </c>
    </row>
    <row r="118" spans="1:13" x14ac:dyDescent="0.25">
      <c r="A118" s="10">
        <v>43909</v>
      </c>
      <c r="B118">
        <v>53</v>
      </c>
      <c r="C118" t="s">
        <v>247</v>
      </c>
      <c r="E118" s="11">
        <v>4.5</v>
      </c>
      <c r="F118" s="32">
        <f t="shared" si="4"/>
        <v>6532.7100000000009</v>
      </c>
      <c r="H118" s="83">
        <v>43909</v>
      </c>
      <c r="J118" t="s">
        <v>81</v>
      </c>
      <c r="K118" s="11">
        <v>105</v>
      </c>
    </row>
    <row r="119" spans="1:13" x14ac:dyDescent="0.25">
      <c r="A119" s="10">
        <v>43915</v>
      </c>
      <c r="B119">
        <v>54</v>
      </c>
      <c r="C119" t="s">
        <v>64</v>
      </c>
      <c r="E119" s="11">
        <v>172</v>
      </c>
      <c r="F119" s="32">
        <f t="shared" si="4"/>
        <v>6360.7100000000009</v>
      </c>
      <c r="G119" t="s">
        <v>135</v>
      </c>
      <c r="H119" s="83">
        <v>43910</v>
      </c>
      <c r="J119" t="s">
        <v>81</v>
      </c>
      <c r="K119" s="11">
        <v>125</v>
      </c>
    </row>
    <row r="120" spans="1:13" x14ac:dyDescent="0.25">
      <c r="C120" s="69"/>
      <c r="D120" s="67"/>
      <c r="E120" s="68"/>
      <c r="F120" s="67"/>
      <c r="H120" s="83">
        <v>43913</v>
      </c>
      <c r="J120" t="s">
        <v>81</v>
      </c>
      <c r="K120" s="11">
        <v>110</v>
      </c>
    </row>
    <row r="121" spans="1:13" x14ac:dyDescent="0.25">
      <c r="C121" s="69"/>
      <c r="D121" s="67"/>
      <c r="E121" s="68"/>
      <c r="F121" s="67"/>
      <c r="H121" s="83">
        <v>43915</v>
      </c>
      <c r="I121">
        <v>55</v>
      </c>
      <c r="J121" t="s">
        <v>397</v>
      </c>
      <c r="L121" s="67">
        <v>37.1</v>
      </c>
    </row>
    <row r="122" spans="1:13" x14ac:dyDescent="0.25">
      <c r="H122" s="83">
        <v>43915</v>
      </c>
      <c r="J122" t="s">
        <v>77</v>
      </c>
      <c r="L122" s="32">
        <v>1</v>
      </c>
    </row>
    <row r="123" spans="1:13" x14ac:dyDescent="0.25">
      <c r="H123" s="83">
        <v>43916</v>
      </c>
      <c r="J123" t="s">
        <v>81</v>
      </c>
      <c r="K123" s="11">
        <v>220</v>
      </c>
    </row>
    <row r="124" spans="1:13" x14ac:dyDescent="0.25">
      <c r="H124" s="83">
        <v>43917</v>
      </c>
      <c r="J124" t="s">
        <v>81</v>
      </c>
      <c r="K124" s="11">
        <v>270</v>
      </c>
    </row>
    <row r="125" spans="1:13" x14ac:dyDescent="0.25">
      <c r="H125" s="83">
        <v>43920</v>
      </c>
      <c r="J125" t="s">
        <v>81</v>
      </c>
      <c r="K125" s="11">
        <v>175</v>
      </c>
    </row>
    <row r="129" spans="1:12" ht="16.5" thickBot="1" x14ac:dyDescent="0.3"/>
    <row r="130" spans="1:12" ht="16.5" thickBot="1" x14ac:dyDescent="0.3">
      <c r="A130" s="40"/>
      <c r="B130" s="41"/>
      <c r="C130" s="42" t="s">
        <v>59</v>
      </c>
      <c r="D130" s="43">
        <f>SUM(D100:D125)</f>
        <v>9186.4000000000015</v>
      </c>
      <c r="E130" s="44">
        <f>SUM(E100:E121)</f>
        <v>2825.69</v>
      </c>
      <c r="F130" s="45"/>
      <c r="G130" s="46"/>
      <c r="H130" s="82"/>
      <c r="I130" s="46"/>
      <c r="J130" s="47"/>
      <c r="K130" s="57">
        <f>SUM(K99:K128)</f>
        <v>3476.579999999999</v>
      </c>
      <c r="L130" s="43">
        <f>SUM(L99:L128)</f>
        <v>1624.8199999999997</v>
      </c>
    </row>
    <row r="131" spans="1:12" ht="16.5" thickBot="1" x14ac:dyDescent="0.3">
      <c r="A131" s="40"/>
      <c r="B131" s="41"/>
      <c r="C131" s="42" t="s">
        <v>60</v>
      </c>
      <c r="D131" s="43">
        <f>SUM(D130-E130)</f>
        <v>6360.7100000000009</v>
      </c>
      <c r="E131" s="48"/>
      <c r="F131" s="45"/>
      <c r="G131" s="46"/>
      <c r="H131" s="82"/>
      <c r="I131" s="46"/>
      <c r="J131" s="47"/>
      <c r="K131" s="61">
        <f>SUM(K130-L130)</f>
        <v>1851.7599999999993</v>
      </c>
      <c r="L131" s="60" t="s">
        <v>61</v>
      </c>
    </row>
    <row r="134" spans="1:12" ht="18" x14ac:dyDescent="0.25">
      <c r="A134" s="52" t="s">
        <v>88</v>
      </c>
      <c r="B134" s="1"/>
      <c r="C134" s="1"/>
      <c r="D134" s="27"/>
      <c r="E134" s="20"/>
      <c r="F134" s="31"/>
      <c r="G134" s="6"/>
      <c r="H134" s="80" t="s">
        <v>88</v>
      </c>
      <c r="I134" s="6"/>
      <c r="J134" s="2"/>
      <c r="K134" s="56"/>
      <c r="L134" s="7"/>
    </row>
    <row r="135" spans="1:12" ht="18" x14ac:dyDescent="0.25">
      <c r="A135" s="8"/>
      <c r="B135" s="1"/>
      <c r="C135" s="1"/>
      <c r="D135" s="27"/>
      <c r="E135" s="20"/>
      <c r="F135" s="31"/>
      <c r="G135" s="6"/>
      <c r="H135" s="80"/>
      <c r="I135" s="6"/>
      <c r="J135" s="9" t="s">
        <v>6</v>
      </c>
      <c r="K135" s="56"/>
      <c r="L135" s="7"/>
    </row>
    <row r="136" spans="1:12" ht="18" x14ac:dyDescent="0.25">
      <c r="A136" s="5" t="s">
        <v>0</v>
      </c>
      <c r="B136" s="6" t="s">
        <v>1</v>
      </c>
      <c r="C136" s="6" t="s">
        <v>2</v>
      </c>
      <c r="D136" s="35" t="s">
        <v>3</v>
      </c>
      <c r="E136" s="21" t="s">
        <v>4</v>
      </c>
      <c r="F136" s="31" t="s">
        <v>15</v>
      </c>
      <c r="G136" s="6"/>
      <c r="H136" s="80" t="s">
        <v>0</v>
      </c>
      <c r="I136" s="6" t="s">
        <v>7</v>
      </c>
      <c r="J136" s="9" t="s">
        <v>2</v>
      </c>
      <c r="K136" s="56" t="s">
        <v>3</v>
      </c>
      <c r="L136" s="7" t="s">
        <v>4</v>
      </c>
    </row>
    <row r="138" spans="1:12" x14ac:dyDescent="0.25">
      <c r="C138" t="s">
        <v>62</v>
      </c>
      <c r="D138" s="32">
        <f>D131</f>
        <v>6360.7100000000009</v>
      </c>
      <c r="F138" s="32">
        <f>D131</f>
        <v>6360.7100000000009</v>
      </c>
      <c r="J138" t="s">
        <v>80</v>
      </c>
      <c r="K138" s="11">
        <f>K131</f>
        <v>1851.7599999999993</v>
      </c>
      <c r="L138" s="67"/>
    </row>
    <row r="139" spans="1:12" x14ac:dyDescent="0.25">
      <c r="H139" s="83">
        <v>43923</v>
      </c>
      <c r="J139" t="s">
        <v>43</v>
      </c>
      <c r="K139" s="11">
        <v>180</v>
      </c>
      <c r="L139" s="67"/>
    </row>
    <row r="140" spans="1:12" x14ac:dyDescent="0.25">
      <c r="H140" s="83">
        <v>43924</v>
      </c>
      <c r="J140" t="s">
        <v>43</v>
      </c>
      <c r="K140" s="11">
        <v>90</v>
      </c>
      <c r="L140" s="67"/>
    </row>
    <row r="141" spans="1:12" x14ac:dyDescent="0.25">
      <c r="H141" s="83">
        <v>43927</v>
      </c>
      <c r="J141" t="s">
        <v>43</v>
      </c>
      <c r="K141" s="11">
        <v>400</v>
      </c>
      <c r="L141" s="67"/>
    </row>
    <row r="142" spans="1:12" x14ac:dyDescent="0.25">
      <c r="H142" s="83">
        <v>43927</v>
      </c>
      <c r="J142" t="s">
        <v>89</v>
      </c>
      <c r="L142" s="67">
        <v>35.869999999999997</v>
      </c>
    </row>
    <row r="143" spans="1:12" x14ac:dyDescent="0.25">
      <c r="H143" s="83">
        <v>43928</v>
      </c>
      <c r="I143" s="75">
        <v>56</v>
      </c>
      <c r="J143" t="s">
        <v>281</v>
      </c>
      <c r="L143" s="67">
        <v>820</v>
      </c>
    </row>
    <row r="144" spans="1:12" x14ac:dyDescent="0.25">
      <c r="H144" s="83">
        <v>43928</v>
      </c>
      <c r="J144" t="s">
        <v>90</v>
      </c>
      <c r="L144" s="67">
        <v>1</v>
      </c>
    </row>
    <row r="145" spans="1:12" x14ac:dyDescent="0.25">
      <c r="H145" s="83">
        <v>43928</v>
      </c>
      <c r="I145">
        <v>57</v>
      </c>
      <c r="J145" t="s">
        <v>91</v>
      </c>
      <c r="L145" s="67">
        <v>300</v>
      </c>
    </row>
    <row r="146" spans="1:12" x14ac:dyDescent="0.25">
      <c r="A146" s="10" t="s">
        <v>136</v>
      </c>
      <c r="H146" s="83">
        <v>43928</v>
      </c>
      <c r="J146" t="s">
        <v>43</v>
      </c>
      <c r="K146" s="11">
        <v>342.5</v>
      </c>
      <c r="L146" s="67"/>
    </row>
    <row r="147" spans="1:12" x14ac:dyDescent="0.25">
      <c r="H147" s="83">
        <v>43928</v>
      </c>
      <c r="J147" t="s">
        <v>92</v>
      </c>
      <c r="L147" s="67">
        <v>8.33</v>
      </c>
    </row>
    <row r="148" spans="1:12" x14ac:dyDescent="0.25">
      <c r="H148" s="83">
        <v>43929</v>
      </c>
      <c r="J148" t="s">
        <v>71</v>
      </c>
      <c r="L148" s="67">
        <v>3.68</v>
      </c>
    </row>
    <row r="149" spans="1:12" x14ac:dyDescent="0.25">
      <c r="H149" s="83">
        <v>43929</v>
      </c>
      <c r="I149">
        <v>58</v>
      </c>
      <c r="J149" t="s">
        <v>106</v>
      </c>
      <c r="L149" s="67">
        <v>82.8</v>
      </c>
    </row>
    <row r="150" spans="1:12" x14ac:dyDescent="0.25">
      <c r="H150" s="83">
        <v>43929</v>
      </c>
      <c r="J150" t="s">
        <v>107</v>
      </c>
      <c r="L150" s="67">
        <v>1.1000000000000001</v>
      </c>
    </row>
    <row r="151" spans="1:12" x14ac:dyDescent="0.25">
      <c r="H151" s="83">
        <v>43929</v>
      </c>
      <c r="J151" t="s">
        <v>43</v>
      </c>
      <c r="K151" s="11">
        <v>110</v>
      </c>
      <c r="L151" s="67"/>
    </row>
    <row r="152" spans="1:12" x14ac:dyDescent="0.25">
      <c r="H152" s="83">
        <v>43930</v>
      </c>
      <c r="J152" t="s">
        <v>43</v>
      </c>
      <c r="K152" s="11">
        <v>70</v>
      </c>
      <c r="L152" s="67"/>
    </row>
    <row r="153" spans="1:12" x14ac:dyDescent="0.25">
      <c r="H153" s="83">
        <v>43935</v>
      </c>
      <c r="J153" t="s">
        <v>43</v>
      </c>
      <c r="K153" s="11">
        <v>70</v>
      </c>
      <c r="L153" s="67"/>
    </row>
    <row r="154" spans="1:12" x14ac:dyDescent="0.25">
      <c r="H154" s="83">
        <v>43935</v>
      </c>
      <c r="J154" t="s">
        <v>78</v>
      </c>
      <c r="L154" s="67">
        <v>31.99</v>
      </c>
    </row>
    <row r="155" spans="1:12" x14ac:dyDescent="0.25">
      <c r="H155" s="83">
        <v>43935</v>
      </c>
      <c r="J155" t="s">
        <v>87</v>
      </c>
      <c r="L155" s="67">
        <v>0.85</v>
      </c>
    </row>
    <row r="156" spans="1:12" x14ac:dyDescent="0.25">
      <c r="H156" s="83">
        <v>43938</v>
      </c>
      <c r="I156">
        <v>59</v>
      </c>
      <c r="J156" t="s">
        <v>94</v>
      </c>
      <c r="L156" s="67">
        <v>73.349999999999994</v>
      </c>
    </row>
    <row r="157" spans="1:12" x14ac:dyDescent="0.25">
      <c r="H157" s="83">
        <v>43938</v>
      </c>
      <c r="J157" t="s">
        <v>77</v>
      </c>
      <c r="L157" s="67">
        <v>1</v>
      </c>
    </row>
    <row r="158" spans="1:12" x14ac:dyDescent="0.25">
      <c r="H158" s="83">
        <v>43942</v>
      </c>
      <c r="J158" t="s">
        <v>43</v>
      </c>
      <c r="K158" s="11">
        <v>72</v>
      </c>
      <c r="L158" s="67"/>
    </row>
    <row r="159" spans="1:12" x14ac:dyDescent="0.25">
      <c r="H159" s="83">
        <v>43948</v>
      </c>
      <c r="I159">
        <v>60</v>
      </c>
      <c r="J159" t="s">
        <v>387</v>
      </c>
      <c r="L159" s="67">
        <v>35.229999999999997</v>
      </c>
    </row>
    <row r="160" spans="1:12" x14ac:dyDescent="0.25">
      <c r="H160" s="83">
        <v>43948</v>
      </c>
      <c r="J160" t="s">
        <v>77</v>
      </c>
      <c r="L160" s="67">
        <v>1</v>
      </c>
    </row>
    <row r="161" spans="1:12" x14ac:dyDescent="0.25">
      <c r="H161" s="83">
        <v>43948</v>
      </c>
      <c r="I161">
        <v>61</v>
      </c>
      <c r="J161" t="s">
        <v>93</v>
      </c>
      <c r="L161" s="67">
        <v>60.15</v>
      </c>
    </row>
    <row r="162" spans="1:12" x14ac:dyDescent="0.25">
      <c r="H162" s="83">
        <v>43948</v>
      </c>
      <c r="J162" t="s">
        <v>77</v>
      </c>
      <c r="L162" s="67">
        <v>1</v>
      </c>
    </row>
    <row r="163" spans="1:12" x14ac:dyDescent="0.25">
      <c r="H163" s="83">
        <v>43949</v>
      </c>
      <c r="J163" t="s">
        <v>43</v>
      </c>
      <c r="K163" s="11">
        <v>220</v>
      </c>
      <c r="L163" s="67"/>
    </row>
    <row r="164" spans="1:12" x14ac:dyDescent="0.25">
      <c r="H164" s="83">
        <v>43951</v>
      </c>
      <c r="J164" t="s">
        <v>43</v>
      </c>
      <c r="K164" s="11">
        <v>110</v>
      </c>
      <c r="L164" s="67"/>
    </row>
    <row r="165" spans="1:12" x14ac:dyDescent="0.25">
      <c r="H165" s="83">
        <v>43951</v>
      </c>
      <c r="I165">
        <v>62</v>
      </c>
      <c r="J165" t="s">
        <v>95</v>
      </c>
      <c r="L165" s="67">
        <v>14.1</v>
      </c>
    </row>
    <row r="166" spans="1:12" x14ac:dyDescent="0.25">
      <c r="H166" s="83">
        <v>43951</v>
      </c>
      <c r="I166">
        <v>63</v>
      </c>
      <c r="J166" t="s">
        <v>398</v>
      </c>
      <c r="K166" s="11">
        <v>32.729999999999997</v>
      </c>
      <c r="L166" s="67"/>
    </row>
    <row r="167" spans="1:12" x14ac:dyDescent="0.25">
      <c r="H167" s="83">
        <v>43951</v>
      </c>
      <c r="J167" t="s">
        <v>77</v>
      </c>
      <c r="L167" s="67">
        <v>1</v>
      </c>
    </row>
    <row r="169" spans="1:12" ht="16.5" thickBot="1" x14ac:dyDescent="0.3"/>
    <row r="170" spans="1:12" ht="16.5" thickBot="1" x14ac:dyDescent="0.3">
      <c r="A170" s="40"/>
      <c r="B170" s="41"/>
      <c r="C170" s="42" t="s">
        <v>59</v>
      </c>
      <c r="D170" s="43">
        <f>SUM(D138:D152)</f>
        <v>6360.7100000000009</v>
      </c>
      <c r="E170" s="44">
        <f>SUM(E138:E152)</f>
        <v>0</v>
      </c>
      <c r="F170" s="45"/>
      <c r="G170" s="46"/>
      <c r="H170" s="82"/>
      <c r="I170" s="46"/>
      <c r="J170" s="47"/>
      <c r="K170" s="57">
        <f>SUM(K138:K168)</f>
        <v>3548.9899999999993</v>
      </c>
      <c r="L170" s="43">
        <f>SUM(L138:L168)</f>
        <v>1472.4499999999996</v>
      </c>
    </row>
    <row r="171" spans="1:12" ht="16.5" thickBot="1" x14ac:dyDescent="0.3">
      <c r="A171" s="40"/>
      <c r="B171" s="41"/>
      <c r="C171" s="42" t="s">
        <v>60</v>
      </c>
      <c r="D171" s="43">
        <f>SUM(D170-E170)</f>
        <v>6360.7100000000009</v>
      </c>
      <c r="E171" s="48"/>
      <c r="F171" s="45"/>
      <c r="G171" s="46"/>
      <c r="H171" s="82"/>
      <c r="I171" s="46"/>
      <c r="J171" s="47"/>
      <c r="K171" s="61">
        <f>SUM(K170-L170)</f>
        <v>2076.54</v>
      </c>
      <c r="L171" s="60" t="s">
        <v>61</v>
      </c>
    </row>
    <row r="175" spans="1:12" ht="18" x14ac:dyDescent="0.25">
      <c r="A175" s="52" t="s">
        <v>96</v>
      </c>
      <c r="B175" s="1"/>
      <c r="C175" s="1"/>
      <c r="D175" s="27"/>
      <c r="E175" s="20"/>
      <c r="F175" s="31"/>
      <c r="G175" s="6"/>
      <c r="H175" s="80" t="s">
        <v>96</v>
      </c>
      <c r="I175" s="6"/>
      <c r="J175" s="2"/>
      <c r="K175" s="56"/>
      <c r="L175" s="7"/>
    </row>
    <row r="176" spans="1:12" ht="18" x14ac:dyDescent="0.25">
      <c r="A176" s="8"/>
      <c r="B176" s="1"/>
      <c r="C176" s="1"/>
      <c r="D176" s="27"/>
      <c r="E176" s="20"/>
      <c r="F176" s="31"/>
      <c r="G176" s="6"/>
      <c r="H176" s="80"/>
      <c r="I176" s="6"/>
      <c r="J176" s="9" t="s">
        <v>6</v>
      </c>
      <c r="K176" s="56"/>
      <c r="L176" s="7"/>
    </row>
    <row r="177" spans="1:12" ht="18" x14ac:dyDescent="0.25">
      <c r="A177" s="5" t="s">
        <v>0</v>
      </c>
      <c r="B177" s="6" t="s">
        <v>1</v>
      </c>
      <c r="C177" s="6" t="s">
        <v>2</v>
      </c>
      <c r="D177" s="35" t="s">
        <v>3</v>
      </c>
      <c r="E177" s="21" t="s">
        <v>4</v>
      </c>
      <c r="F177" s="31" t="s">
        <v>15</v>
      </c>
      <c r="G177" s="6"/>
      <c r="H177" s="80" t="s">
        <v>0</v>
      </c>
      <c r="I177" s="6" t="s">
        <v>7</v>
      </c>
      <c r="J177" s="9" t="s">
        <v>2</v>
      </c>
      <c r="K177" s="56" t="s">
        <v>3</v>
      </c>
      <c r="L177" s="7" t="s">
        <v>4</v>
      </c>
    </row>
    <row r="179" spans="1:12" x14ac:dyDescent="0.25">
      <c r="C179" t="s">
        <v>62</v>
      </c>
      <c r="D179" s="32">
        <f>D171</f>
        <v>6360.7100000000009</v>
      </c>
      <c r="F179" s="32">
        <f>D179</f>
        <v>6360.7100000000009</v>
      </c>
      <c r="J179" t="s">
        <v>80</v>
      </c>
      <c r="K179" s="11">
        <v>2076.54</v>
      </c>
    </row>
    <row r="180" spans="1:12" x14ac:dyDescent="0.25">
      <c r="A180" s="10">
        <v>43962</v>
      </c>
      <c r="B180">
        <v>65</v>
      </c>
      <c r="C180" t="s">
        <v>147</v>
      </c>
      <c r="E180" s="11">
        <v>27.5</v>
      </c>
      <c r="F180" s="32">
        <f t="shared" ref="F180:F199" si="5">F179+D180-E180</f>
        <v>6333.2100000000009</v>
      </c>
      <c r="H180" s="83">
        <v>43955</v>
      </c>
      <c r="I180">
        <v>64</v>
      </c>
      <c r="J180" t="s">
        <v>105</v>
      </c>
      <c r="L180" s="32">
        <v>491.54</v>
      </c>
    </row>
    <row r="181" spans="1:12" x14ac:dyDescent="0.25">
      <c r="A181" s="10">
        <v>43963</v>
      </c>
      <c r="B181">
        <v>66</v>
      </c>
      <c r="C181" t="s">
        <v>399</v>
      </c>
      <c r="E181" s="11">
        <v>13.7</v>
      </c>
      <c r="F181" s="32">
        <f t="shared" si="5"/>
        <v>6319.5100000000011</v>
      </c>
      <c r="H181" s="83">
        <v>43956</v>
      </c>
      <c r="J181" t="s">
        <v>71</v>
      </c>
      <c r="L181" s="32">
        <v>3.68</v>
      </c>
    </row>
    <row r="182" spans="1:12" x14ac:dyDescent="0.25">
      <c r="A182" s="10">
        <v>43964</v>
      </c>
      <c r="B182">
        <v>68</v>
      </c>
      <c r="C182" t="s">
        <v>128</v>
      </c>
      <c r="E182" s="11">
        <v>36.15</v>
      </c>
      <c r="F182" s="32">
        <f t="shared" si="5"/>
        <v>6283.3600000000015</v>
      </c>
      <c r="H182" s="83">
        <v>43956</v>
      </c>
      <c r="I182" s="53"/>
      <c r="J182" t="s">
        <v>187</v>
      </c>
      <c r="K182" s="11">
        <v>110</v>
      </c>
    </row>
    <row r="183" spans="1:12" x14ac:dyDescent="0.25">
      <c r="A183" s="10">
        <v>43965</v>
      </c>
      <c r="B183">
        <v>69</v>
      </c>
      <c r="C183" t="s">
        <v>134</v>
      </c>
      <c r="E183" s="11">
        <v>35</v>
      </c>
      <c r="F183" s="32">
        <f t="shared" si="5"/>
        <v>6248.3600000000015</v>
      </c>
      <c r="H183" s="83">
        <v>43957</v>
      </c>
      <c r="J183" t="s">
        <v>187</v>
      </c>
      <c r="K183" s="11">
        <v>110</v>
      </c>
    </row>
    <row r="184" spans="1:12" x14ac:dyDescent="0.25">
      <c r="A184" s="10">
        <v>43969</v>
      </c>
      <c r="B184" t="s">
        <v>137</v>
      </c>
      <c r="C184" t="s">
        <v>43</v>
      </c>
      <c r="D184" s="32">
        <v>660</v>
      </c>
      <c r="F184" s="32">
        <f t="shared" si="5"/>
        <v>6908.3600000000015</v>
      </c>
      <c r="H184" s="83">
        <v>43958</v>
      </c>
      <c r="J184" t="s">
        <v>187</v>
      </c>
      <c r="K184" s="11">
        <v>70</v>
      </c>
    </row>
    <row r="185" spans="1:12" x14ac:dyDescent="0.25">
      <c r="A185" s="10">
        <v>43970</v>
      </c>
      <c r="B185" t="s">
        <v>138</v>
      </c>
      <c r="C185" t="s">
        <v>43</v>
      </c>
      <c r="D185" s="32">
        <v>300</v>
      </c>
      <c r="F185" s="32">
        <f t="shared" si="5"/>
        <v>7208.3600000000015</v>
      </c>
      <c r="H185" s="83">
        <v>43958</v>
      </c>
      <c r="J185" t="s">
        <v>188</v>
      </c>
      <c r="L185" s="32">
        <v>8.33</v>
      </c>
    </row>
    <row r="186" spans="1:12" x14ac:dyDescent="0.25">
      <c r="A186" s="10">
        <v>43971</v>
      </c>
      <c r="B186">
        <v>71</v>
      </c>
      <c r="C186" t="s">
        <v>400</v>
      </c>
      <c r="E186" s="11">
        <v>12.99</v>
      </c>
      <c r="F186" s="32">
        <f t="shared" si="5"/>
        <v>7195.3700000000017</v>
      </c>
      <c r="H186" s="83">
        <v>43962</v>
      </c>
      <c r="J186" t="s">
        <v>187</v>
      </c>
      <c r="K186" s="11">
        <v>144</v>
      </c>
    </row>
    <row r="187" spans="1:12" x14ac:dyDescent="0.25">
      <c r="A187" s="10">
        <v>43972</v>
      </c>
      <c r="B187">
        <v>72</v>
      </c>
      <c r="C187" t="s">
        <v>131</v>
      </c>
      <c r="E187" s="11">
        <v>6.5</v>
      </c>
      <c r="F187" s="32">
        <f t="shared" si="5"/>
        <v>7188.8700000000017</v>
      </c>
      <c r="G187" t="s">
        <v>401</v>
      </c>
      <c r="H187" s="83">
        <v>43963</v>
      </c>
      <c r="J187" t="s">
        <v>187</v>
      </c>
      <c r="K187" s="11">
        <v>204</v>
      </c>
    </row>
    <row r="188" spans="1:12" x14ac:dyDescent="0.25">
      <c r="A188" s="10">
        <v>43972</v>
      </c>
      <c r="B188">
        <v>73</v>
      </c>
      <c r="C188" t="s">
        <v>130</v>
      </c>
      <c r="E188" s="11">
        <v>75</v>
      </c>
      <c r="F188" s="32">
        <f t="shared" si="5"/>
        <v>7113.8700000000017</v>
      </c>
      <c r="G188" t="s">
        <v>129</v>
      </c>
      <c r="H188" s="83">
        <v>43964</v>
      </c>
      <c r="I188">
        <v>67</v>
      </c>
      <c r="J188" t="s">
        <v>189</v>
      </c>
      <c r="L188" s="32">
        <v>205</v>
      </c>
    </row>
    <row r="189" spans="1:12" x14ac:dyDescent="0.25">
      <c r="A189" s="10">
        <v>43975</v>
      </c>
      <c r="B189">
        <v>74</v>
      </c>
      <c r="C189" t="s">
        <v>282</v>
      </c>
      <c r="E189" s="11">
        <v>107.49</v>
      </c>
      <c r="F189" s="32">
        <f t="shared" si="5"/>
        <v>7006.3800000000019</v>
      </c>
      <c r="G189" t="s">
        <v>129</v>
      </c>
      <c r="H189" s="83">
        <v>43965</v>
      </c>
      <c r="J189" t="s">
        <v>187</v>
      </c>
      <c r="K189" s="11">
        <v>180</v>
      </c>
    </row>
    <row r="190" spans="1:12" x14ac:dyDescent="0.25">
      <c r="A190" s="10">
        <v>43976</v>
      </c>
      <c r="B190" t="s">
        <v>139</v>
      </c>
      <c r="C190" t="s">
        <v>43</v>
      </c>
      <c r="D190" s="32">
        <v>155</v>
      </c>
      <c r="F190" s="32">
        <f t="shared" si="5"/>
        <v>7161.3800000000019</v>
      </c>
      <c r="H190" s="83">
        <v>43966</v>
      </c>
      <c r="J190" t="s">
        <v>187</v>
      </c>
      <c r="K190" s="11">
        <v>200</v>
      </c>
    </row>
    <row r="191" spans="1:12" x14ac:dyDescent="0.25">
      <c r="A191" s="10">
        <v>43979</v>
      </c>
      <c r="B191" t="s">
        <v>140</v>
      </c>
      <c r="C191" t="s">
        <v>43</v>
      </c>
      <c r="D191" s="32">
        <v>357.5</v>
      </c>
      <c r="F191" s="32">
        <f t="shared" si="5"/>
        <v>7518.8800000000019</v>
      </c>
      <c r="H191" s="83">
        <v>43969</v>
      </c>
      <c r="J191" t="s">
        <v>187</v>
      </c>
      <c r="K191" s="11">
        <v>84</v>
      </c>
    </row>
    <row r="192" spans="1:12" x14ac:dyDescent="0.25">
      <c r="A192" s="10">
        <v>43980</v>
      </c>
      <c r="B192" t="s">
        <v>141</v>
      </c>
      <c r="C192" t="s">
        <v>43</v>
      </c>
      <c r="D192" s="32">
        <v>319</v>
      </c>
      <c r="F192" s="32">
        <f t="shared" si="5"/>
        <v>7837.8800000000019</v>
      </c>
      <c r="H192" s="83">
        <v>43970</v>
      </c>
      <c r="J192" t="s">
        <v>187</v>
      </c>
      <c r="K192" s="11">
        <v>785</v>
      </c>
    </row>
    <row r="193" spans="1:12" x14ac:dyDescent="0.25">
      <c r="A193" s="10">
        <v>43981</v>
      </c>
      <c r="B193">
        <v>77</v>
      </c>
      <c r="C193" s="69" t="s">
        <v>170</v>
      </c>
      <c r="D193" s="67"/>
      <c r="E193" s="68">
        <v>754.5</v>
      </c>
      <c r="F193" s="32">
        <f t="shared" si="5"/>
        <v>7083.3800000000019</v>
      </c>
      <c r="H193" s="83">
        <v>43971</v>
      </c>
      <c r="I193">
        <v>70</v>
      </c>
      <c r="J193" t="s">
        <v>283</v>
      </c>
      <c r="L193" s="32">
        <v>50.02</v>
      </c>
    </row>
    <row r="194" spans="1:12" x14ac:dyDescent="0.25">
      <c r="A194" s="10">
        <v>43981</v>
      </c>
      <c r="B194">
        <v>78</v>
      </c>
      <c r="C194" t="s">
        <v>171</v>
      </c>
      <c r="E194" s="11">
        <v>69.95</v>
      </c>
      <c r="F194" s="32">
        <f t="shared" si="5"/>
        <v>7013.4300000000021</v>
      </c>
      <c r="H194" s="83">
        <v>43971</v>
      </c>
      <c r="J194" t="s">
        <v>77</v>
      </c>
      <c r="L194" s="32">
        <v>1</v>
      </c>
    </row>
    <row r="195" spans="1:12" x14ac:dyDescent="0.25">
      <c r="A195" s="10">
        <v>43981</v>
      </c>
      <c r="B195">
        <v>79</v>
      </c>
      <c r="C195" t="s">
        <v>172</v>
      </c>
      <c r="E195" s="11">
        <v>195.86</v>
      </c>
      <c r="F195" s="32">
        <f t="shared" si="5"/>
        <v>6817.5700000000024</v>
      </c>
      <c r="H195" s="83">
        <v>43971</v>
      </c>
      <c r="J195" t="s">
        <v>187</v>
      </c>
      <c r="K195" s="11">
        <v>70</v>
      </c>
    </row>
    <row r="196" spans="1:12" x14ac:dyDescent="0.25">
      <c r="A196" s="10">
        <v>43981</v>
      </c>
      <c r="B196">
        <v>80</v>
      </c>
      <c r="C196" t="s">
        <v>173</v>
      </c>
      <c r="E196" s="11">
        <v>167.45</v>
      </c>
      <c r="F196" s="32">
        <f t="shared" si="5"/>
        <v>6650.1200000000026</v>
      </c>
      <c r="H196" s="83">
        <v>43972</v>
      </c>
      <c r="J196" t="s">
        <v>187</v>
      </c>
      <c r="K196" s="11">
        <v>40</v>
      </c>
    </row>
    <row r="197" spans="1:12" x14ac:dyDescent="0.25">
      <c r="A197" s="10">
        <v>43981</v>
      </c>
      <c r="B197">
        <v>81</v>
      </c>
      <c r="C197" t="s">
        <v>174</v>
      </c>
      <c r="E197" s="11">
        <v>70.599999999999994</v>
      </c>
      <c r="F197" s="32">
        <f t="shared" si="5"/>
        <v>6579.5200000000023</v>
      </c>
      <c r="H197" s="83">
        <v>43976</v>
      </c>
      <c r="I197">
        <v>75</v>
      </c>
      <c r="J197" t="s">
        <v>387</v>
      </c>
      <c r="L197" s="32">
        <v>34.950000000000003</v>
      </c>
    </row>
    <row r="198" spans="1:12" x14ac:dyDescent="0.25">
      <c r="A198" s="10">
        <v>43981</v>
      </c>
      <c r="B198">
        <v>82</v>
      </c>
      <c r="C198" t="s">
        <v>209</v>
      </c>
      <c r="E198" s="11">
        <v>11</v>
      </c>
      <c r="F198" s="32">
        <f t="shared" si="5"/>
        <v>6568.5200000000023</v>
      </c>
      <c r="H198" s="83">
        <v>43976</v>
      </c>
      <c r="J198" t="s">
        <v>77</v>
      </c>
      <c r="L198" s="32">
        <v>1</v>
      </c>
    </row>
    <row r="199" spans="1:12" x14ac:dyDescent="0.25">
      <c r="A199" s="10">
        <v>43981</v>
      </c>
      <c r="B199">
        <v>83</v>
      </c>
      <c r="C199" t="s">
        <v>211</v>
      </c>
      <c r="E199" s="11">
        <v>3.5</v>
      </c>
      <c r="F199" s="32">
        <f t="shared" si="5"/>
        <v>6565.0200000000023</v>
      </c>
      <c r="H199" s="83">
        <v>43976</v>
      </c>
      <c r="J199" t="s">
        <v>187</v>
      </c>
      <c r="K199" s="11">
        <v>220</v>
      </c>
    </row>
    <row r="200" spans="1:12" x14ac:dyDescent="0.25">
      <c r="H200" s="83">
        <v>43977</v>
      </c>
      <c r="J200" t="s">
        <v>187</v>
      </c>
      <c r="K200" s="11">
        <v>355</v>
      </c>
    </row>
    <row r="201" spans="1:12" x14ac:dyDescent="0.25">
      <c r="H201" s="83">
        <v>43978</v>
      </c>
      <c r="J201" t="s">
        <v>187</v>
      </c>
      <c r="K201" s="11">
        <v>110</v>
      </c>
    </row>
    <row r="202" spans="1:12" x14ac:dyDescent="0.25">
      <c r="H202" s="83">
        <v>43979</v>
      </c>
      <c r="I202">
        <v>76</v>
      </c>
      <c r="J202" t="s">
        <v>244</v>
      </c>
      <c r="L202" s="67">
        <v>435.2</v>
      </c>
    </row>
    <row r="203" spans="1:12" x14ac:dyDescent="0.25">
      <c r="H203" s="83">
        <v>43979</v>
      </c>
      <c r="J203" t="s">
        <v>73</v>
      </c>
      <c r="L203" s="32">
        <v>1</v>
      </c>
    </row>
    <row r="204" spans="1:12" x14ac:dyDescent="0.25">
      <c r="H204" s="83">
        <v>43979</v>
      </c>
      <c r="J204" t="s">
        <v>187</v>
      </c>
      <c r="K204" s="11">
        <v>330</v>
      </c>
    </row>
    <row r="206" spans="1:12" ht="16.5" thickBot="1" x14ac:dyDescent="0.3"/>
    <row r="207" spans="1:12" ht="16.5" thickBot="1" x14ac:dyDescent="0.3">
      <c r="A207" s="40"/>
      <c r="B207" s="41"/>
      <c r="C207" s="42" t="s">
        <v>59</v>
      </c>
      <c r="D207" s="43">
        <f>SUM(D179:D204)</f>
        <v>8152.2100000000009</v>
      </c>
      <c r="E207" s="44">
        <f>SUM(E179:E204)</f>
        <v>1587.1899999999998</v>
      </c>
      <c r="F207" s="45"/>
      <c r="G207" s="46"/>
      <c r="H207" s="82"/>
      <c r="I207" s="46"/>
      <c r="J207" s="47"/>
      <c r="K207" s="57">
        <f>SUM(K179:K204)</f>
        <v>5088.54</v>
      </c>
      <c r="L207" s="43">
        <f>SUM(L179:L204)</f>
        <v>1231.72</v>
      </c>
    </row>
    <row r="208" spans="1:12" ht="16.5" thickBot="1" x14ac:dyDescent="0.3">
      <c r="A208" s="40"/>
      <c r="B208" s="41"/>
      <c r="C208" s="42" t="s">
        <v>60</v>
      </c>
      <c r="D208" s="43">
        <f>SUM(D207-E207)</f>
        <v>6565.0200000000013</v>
      </c>
      <c r="E208" s="48"/>
      <c r="F208" s="45"/>
      <c r="G208" s="46"/>
      <c r="H208" s="82"/>
      <c r="I208" s="46"/>
      <c r="J208" s="47"/>
      <c r="K208" s="61">
        <f>SUM(K207-L207)</f>
        <v>3856.8199999999997</v>
      </c>
      <c r="L208" s="49" t="s">
        <v>61</v>
      </c>
    </row>
    <row r="211" spans="1:12" ht="18" x14ac:dyDescent="0.25">
      <c r="A211" s="52" t="s">
        <v>142</v>
      </c>
      <c r="B211" s="1"/>
      <c r="C211" s="1"/>
      <c r="D211" s="27"/>
      <c r="E211" s="20"/>
      <c r="F211" s="31"/>
      <c r="G211" s="6"/>
      <c r="H211" s="80" t="s">
        <v>142</v>
      </c>
      <c r="I211" s="6"/>
      <c r="J211" s="2"/>
      <c r="K211" s="56"/>
      <c r="L211" s="7"/>
    </row>
    <row r="212" spans="1:12" ht="18" x14ac:dyDescent="0.25">
      <c r="A212" s="8"/>
      <c r="B212" s="1"/>
      <c r="C212" s="1"/>
      <c r="D212" s="27"/>
      <c r="E212" s="20"/>
      <c r="F212" s="31"/>
      <c r="G212" s="6"/>
      <c r="H212" s="80"/>
      <c r="I212" s="6"/>
      <c r="J212" s="9" t="s">
        <v>6</v>
      </c>
      <c r="K212" s="56"/>
      <c r="L212" s="7"/>
    </row>
    <row r="213" spans="1:12" ht="18" x14ac:dyDescent="0.25">
      <c r="A213" s="5" t="s">
        <v>0</v>
      </c>
      <c r="B213" s="6" t="s">
        <v>1</v>
      </c>
      <c r="C213" s="6" t="s">
        <v>2</v>
      </c>
      <c r="D213" s="35" t="s">
        <v>3</v>
      </c>
      <c r="E213" s="21" t="s">
        <v>4</v>
      </c>
      <c r="F213" s="31" t="s">
        <v>15</v>
      </c>
      <c r="G213" s="6"/>
      <c r="H213" s="80" t="s">
        <v>0</v>
      </c>
      <c r="I213" s="6" t="s">
        <v>7</v>
      </c>
      <c r="J213" s="9" t="s">
        <v>2</v>
      </c>
      <c r="K213" s="56" t="s">
        <v>3</v>
      </c>
      <c r="L213" s="7" t="s">
        <v>4</v>
      </c>
    </row>
    <row r="215" spans="1:12" x14ac:dyDescent="0.25">
      <c r="C215" t="s">
        <v>62</v>
      </c>
      <c r="D215" s="32">
        <f>D208</f>
        <v>6565.0200000000013</v>
      </c>
      <c r="F215" s="32">
        <f>D208</f>
        <v>6565.0200000000013</v>
      </c>
      <c r="J215" t="s">
        <v>80</v>
      </c>
      <c r="K215" s="11">
        <f>K208</f>
        <v>3856.8199999999997</v>
      </c>
    </row>
    <row r="216" spans="1:12" x14ac:dyDescent="0.25">
      <c r="A216" s="10">
        <v>43983</v>
      </c>
      <c r="B216" t="s">
        <v>143</v>
      </c>
      <c r="C216" t="s">
        <v>43</v>
      </c>
      <c r="D216" s="32">
        <v>520</v>
      </c>
      <c r="F216" s="32">
        <f t="shared" ref="F216:F221" si="6">F215+D216-E216</f>
        <v>7085.0200000000013</v>
      </c>
      <c r="H216" s="83">
        <v>43985</v>
      </c>
      <c r="J216" t="s">
        <v>159</v>
      </c>
      <c r="L216" s="32">
        <v>3.68</v>
      </c>
    </row>
    <row r="217" spans="1:12" x14ac:dyDescent="0.25">
      <c r="A217" s="10">
        <v>43985</v>
      </c>
      <c r="B217" t="s">
        <v>144</v>
      </c>
      <c r="C217" t="s">
        <v>43</v>
      </c>
      <c r="D217" s="32">
        <v>247.5</v>
      </c>
      <c r="F217" s="32">
        <f t="shared" si="6"/>
        <v>7332.5200000000013</v>
      </c>
      <c r="H217" s="83">
        <v>43985</v>
      </c>
      <c r="J217" s="32" t="s">
        <v>160</v>
      </c>
      <c r="K217" s="32">
        <v>250</v>
      </c>
    </row>
    <row r="218" spans="1:12" x14ac:dyDescent="0.25">
      <c r="A218" s="10">
        <v>43986</v>
      </c>
      <c r="B218" t="s">
        <v>145</v>
      </c>
      <c r="C218" t="s">
        <v>43</v>
      </c>
      <c r="D218" s="32">
        <v>587.5</v>
      </c>
      <c r="F218" s="32">
        <f t="shared" si="6"/>
        <v>7920.0200000000013</v>
      </c>
      <c r="H218" s="83">
        <v>43986</v>
      </c>
      <c r="J218" s="32" t="s">
        <v>160</v>
      </c>
      <c r="K218" s="32">
        <v>235</v>
      </c>
    </row>
    <row r="219" spans="1:12" x14ac:dyDescent="0.25">
      <c r="A219" s="10">
        <v>43987</v>
      </c>
      <c r="B219" t="s">
        <v>146</v>
      </c>
      <c r="C219" t="s">
        <v>43</v>
      </c>
      <c r="D219" s="32">
        <v>330</v>
      </c>
      <c r="F219" s="32">
        <f t="shared" si="6"/>
        <v>8250.02</v>
      </c>
      <c r="H219" s="83">
        <v>43987</v>
      </c>
      <c r="J219" s="32" t="s">
        <v>160</v>
      </c>
      <c r="K219" s="32">
        <v>110</v>
      </c>
    </row>
    <row r="220" spans="1:12" x14ac:dyDescent="0.25">
      <c r="A220" s="10">
        <v>43988</v>
      </c>
      <c r="B220">
        <v>85</v>
      </c>
      <c r="C220" t="s">
        <v>402</v>
      </c>
      <c r="E220" s="11">
        <v>48.96</v>
      </c>
      <c r="F220" s="32">
        <f t="shared" si="6"/>
        <v>8201.0600000000013</v>
      </c>
      <c r="H220" s="83">
        <v>44352</v>
      </c>
      <c r="I220">
        <v>84</v>
      </c>
      <c r="J220" s="32" t="s">
        <v>161</v>
      </c>
      <c r="K220" s="32"/>
    </row>
    <row r="221" spans="1:12" x14ac:dyDescent="0.25">
      <c r="A221" s="10">
        <v>43991</v>
      </c>
      <c r="C221" t="s">
        <v>155</v>
      </c>
      <c r="E221" s="11">
        <v>672.5</v>
      </c>
      <c r="F221" s="32">
        <f t="shared" si="6"/>
        <v>7528.5600000000013</v>
      </c>
      <c r="J221" s="32" t="s">
        <v>162</v>
      </c>
      <c r="K221" s="32"/>
      <c r="L221" s="32">
        <v>550</v>
      </c>
    </row>
    <row r="222" spans="1:12" x14ac:dyDescent="0.25">
      <c r="A222" s="10">
        <v>43991</v>
      </c>
      <c r="B222" t="s">
        <v>150</v>
      </c>
      <c r="C222" t="s">
        <v>43</v>
      </c>
      <c r="D222" s="32">
        <v>660</v>
      </c>
      <c r="F222" s="32">
        <f t="shared" ref="F222:F226" si="7">F221+D222-E222</f>
        <v>8188.5600000000013</v>
      </c>
      <c r="H222" s="83">
        <v>43990</v>
      </c>
      <c r="J222" s="32" t="s">
        <v>90</v>
      </c>
      <c r="K222" s="32"/>
      <c r="L222" s="32">
        <v>1</v>
      </c>
    </row>
    <row r="223" spans="1:12" x14ac:dyDescent="0.25">
      <c r="A223" s="10">
        <v>43991</v>
      </c>
      <c r="B223">
        <v>87</v>
      </c>
      <c r="C223" t="s">
        <v>403</v>
      </c>
      <c r="E223" s="11">
        <v>51.01</v>
      </c>
      <c r="F223" s="32">
        <f t="shared" si="7"/>
        <v>8137.5500000000011</v>
      </c>
      <c r="H223" s="83">
        <v>43990</v>
      </c>
      <c r="I223">
        <v>86</v>
      </c>
      <c r="J223" s="32" t="s">
        <v>163</v>
      </c>
      <c r="K223" s="67">
        <v>574.5</v>
      </c>
    </row>
    <row r="224" spans="1:12" x14ac:dyDescent="0.25">
      <c r="A224" s="10">
        <v>43993</v>
      </c>
      <c r="B224">
        <v>88</v>
      </c>
      <c r="C224" t="s">
        <v>156</v>
      </c>
      <c r="E224" s="11">
        <v>61.65</v>
      </c>
      <c r="F224" s="32">
        <f t="shared" si="7"/>
        <v>8075.9000000000015</v>
      </c>
      <c r="G224" t="s">
        <v>129</v>
      </c>
      <c r="H224" s="83">
        <v>43990</v>
      </c>
      <c r="J224" s="32" t="s">
        <v>164</v>
      </c>
      <c r="K224" s="32"/>
      <c r="L224" s="32">
        <v>8.33</v>
      </c>
    </row>
    <row r="225" spans="1:12" x14ac:dyDescent="0.25">
      <c r="A225" s="10">
        <v>43994</v>
      </c>
      <c r="B225" t="s">
        <v>151</v>
      </c>
      <c r="C225" t="s">
        <v>43</v>
      </c>
      <c r="D225" s="32">
        <v>250</v>
      </c>
      <c r="F225" s="32">
        <f t="shared" si="7"/>
        <v>8325.9000000000015</v>
      </c>
      <c r="H225" s="83">
        <v>43991</v>
      </c>
      <c r="J225" s="32" t="s">
        <v>160</v>
      </c>
      <c r="K225" s="32">
        <v>180</v>
      </c>
    </row>
    <row r="226" spans="1:12" x14ac:dyDescent="0.25">
      <c r="A226" s="10">
        <v>43997</v>
      </c>
      <c r="B226" t="s">
        <v>152</v>
      </c>
      <c r="C226" t="s">
        <v>43</v>
      </c>
      <c r="D226" s="32">
        <v>90</v>
      </c>
      <c r="F226" s="32">
        <f t="shared" si="7"/>
        <v>8415.9000000000015</v>
      </c>
      <c r="H226" s="83">
        <v>43991</v>
      </c>
      <c r="J226" s="32" t="s">
        <v>31</v>
      </c>
      <c r="K226" s="32">
        <v>672.5</v>
      </c>
    </row>
    <row r="227" spans="1:12" x14ac:dyDescent="0.25">
      <c r="A227" s="10">
        <v>43997</v>
      </c>
      <c r="B227">
        <v>90</v>
      </c>
      <c r="C227" t="s">
        <v>277</v>
      </c>
      <c r="E227" s="11">
        <v>75</v>
      </c>
      <c r="F227" s="32">
        <f t="shared" ref="F227:F239" si="8">F226+D227-E227</f>
        <v>8340.9000000000015</v>
      </c>
      <c r="H227" s="83">
        <v>43992</v>
      </c>
      <c r="J227" s="32" t="s">
        <v>160</v>
      </c>
      <c r="K227" s="32">
        <v>70</v>
      </c>
    </row>
    <row r="228" spans="1:12" x14ac:dyDescent="0.25">
      <c r="A228" s="10">
        <v>43998</v>
      </c>
      <c r="B228" t="s">
        <v>153</v>
      </c>
      <c r="C228" t="s">
        <v>43</v>
      </c>
      <c r="D228" s="32">
        <v>380</v>
      </c>
      <c r="F228" s="32">
        <f t="shared" si="8"/>
        <v>8720.9000000000015</v>
      </c>
      <c r="H228" s="83">
        <v>43993</v>
      </c>
      <c r="I228">
        <v>89</v>
      </c>
      <c r="J228" s="32" t="s">
        <v>165</v>
      </c>
      <c r="K228" s="67">
        <v>2502.77</v>
      </c>
    </row>
    <row r="229" spans="1:12" x14ac:dyDescent="0.25">
      <c r="A229" s="10">
        <v>44000</v>
      </c>
      <c r="B229" t="s">
        <v>154</v>
      </c>
      <c r="C229" t="s">
        <v>43</v>
      </c>
      <c r="D229" s="32">
        <v>97.5</v>
      </c>
      <c r="F229" s="32">
        <f t="shared" si="8"/>
        <v>8818.4000000000015</v>
      </c>
      <c r="H229" s="83">
        <v>43993</v>
      </c>
      <c r="J229" t="s">
        <v>160</v>
      </c>
      <c r="K229" s="11">
        <v>35</v>
      </c>
    </row>
    <row r="230" spans="1:12" x14ac:dyDescent="0.25">
      <c r="A230" s="10">
        <v>44001</v>
      </c>
      <c r="B230" t="s">
        <v>368</v>
      </c>
      <c r="C230" t="s">
        <v>43</v>
      </c>
      <c r="D230" s="32">
        <v>150</v>
      </c>
      <c r="F230" s="32">
        <f t="shared" si="8"/>
        <v>8968.4000000000015</v>
      </c>
      <c r="H230" s="83">
        <v>43994</v>
      </c>
      <c r="J230" t="s">
        <v>160</v>
      </c>
      <c r="K230" s="11">
        <v>330</v>
      </c>
    </row>
    <row r="231" spans="1:12" x14ac:dyDescent="0.25">
      <c r="A231" s="10">
        <v>44003</v>
      </c>
      <c r="B231">
        <v>97</v>
      </c>
      <c r="C231" t="s">
        <v>175</v>
      </c>
      <c r="E231" s="11">
        <v>14.29</v>
      </c>
      <c r="F231" s="32">
        <f t="shared" si="8"/>
        <v>8954.11</v>
      </c>
      <c r="G231" t="s">
        <v>135</v>
      </c>
      <c r="H231" s="83">
        <v>43997</v>
      </c>
      <c r="I231">
        <v>91</v>
      </c>
      <c r="J231" t="s">
        <v>76</v>
      </c>
      <c r="L231" s="32">
        <v>40.89</v>
      </c>
    </row>
    <row r="232" spans="1:12" x14ac:dyDescent="0.25">
      <c r="A232" s="10">
        <v>44004</v>
      </c>
      <c r="B232">
        <v>98</v>
      </c>
      <c r="C232" t="s">
        <v>200</v>
      </c>
      <c r="E232" s="11">
        <v>9.5</v>
      </c>
      <c r="F232" s="32">
        <f t="shared" si="8"/>
        <v>8944.61</v>
      </c>
      <c r="H232" s="83">
        <v>43997</v>
      </c>
      <c r="J232" t="s">
        <v>77</v>
      </c>
      <c r="L232" s="32">
        <v>1</v>
      </c>
    </row>
    <row r="233" spans="1:12" x14ac:dyDescent="0.25">
      <c r="A233" s="10">
        <v>44006</v>
      </c>
      <c r="B233" t="s">
        <v>181</v>
      </c>
      <c r="C233" t="s">
        <v>43</v>
      </c>
      <c r="D233" s="32">
        <v>367.5</v>
      </c>
      <c r="F233" s="32">
        <f t="shared" si="8"/>
        <v>9312.11</v>
      </c>
      <c r="H233" s="83">
        <v>43997</v>
      </c>
      <c r="I233" s="75">
        <v>92</v>
      </c>
      <c r="J233" t="s">
        <v>166</v>
      </c>
      <c r="L233" s="32">
        <v>109</v>
      </c>
    </row>
    <row r="234" spans="1:12" x14ac:dyDescent="0.25">
      <c r="A234" s="10">
        <v>44007</v>
      </c>
      <c r="B234" t="s">
        <v>182</v>
      </c>
      <c r="C234" t="s">
        <v>43</v>
      </c>
      <c r="D234" s="32">
        <v>110</v>
      </c>
      <c r="F234" s="32">
        <f t="shared" si="8"/>
        <v>9422.11</v>
      </c>
      <c r="G234" t="s">
        <v>132</v>
      </c>
      <c r="H234" s="83">
        <v>43998</v>
      </c>
      <c r="I234" s="11"/>
      <c r="J234" t="s">
        <v>160</v>
      </c>
      <c r="K234" s="11">
        <v>330</v>
      </c>
    </row>
    <row r="235" spans="1:12" x14ac:dyDescent="0.25">
      <c r="A235" s="10">
        <v>44007</v>
      </c>
      <c r="C235" t="s">
        <v>155</v>
      </c>
      <c r="E235" s="11">
        <v>780</v>
      </c>
      <c r="F235" s="32">
        <f t="shared" si="8"/>
        <v>8642.11</v>
      </c>
      <c r="H235" s="83">
        <v>43999</v>
      </c>
      <c r="J235" t="s">
        <v>160</v>
      </c>
      <c r="K235" s="11">
        <v>165</v>
      </c>
    </row>
    <row r="236" spans="1:12" x14ac:dyDescent="0.25">
      <c r="A236" s="10">
        <v>44008</v>
      </c>
      <c r="B236" t="s">
        <v>183</v>
      </c>
      <c r="C236" t="s">
        <v>43</v>
      </c>
      <c r="D236" s="32">
        <v>358</v>
      </c>
      <c r="F236" s="32">
        <f t="shared" si="8"/>
        <v>9000.11</v>
      </c>
      <c r="H236" s="83">
        <v>44000</v>
      </c>
      <c r="J236" t="s">
        <v>160</v>
      </c>
      <c r="K236" s="11">
        <v>270</v>
      </c>
    </row>
    <row r="237" spans="1:12" x14ac:dyDescent="0.25">
      <c r="A237" s="10">
        <v>44010</v>
      </c>
      <c r="B237">
        <v>102</v>
      </c>
      <c r="C237" t="s">
        <v>158</v>
      </c>
      <c r="E237" s="11">
        <v>139.88</v>
      </c>
      <c r="F237" s="32">
        <f t="shared" si="8"/>
        <v>8860.2300000000014</v>
      </c>
      <c r="G237" t="s">
        <v>135</v>
      </c>
      <c r="H237" s="83">
        <v>44001</v>
      </c>
      <c r="I237">
        <v>94</v>
      </c>
      <c r="J237" t="s">
        <v>167</v>
      </c>
      <c r="L237" s="32">
        <v>106</v>
      </c>
    </row>
    <row r="238" spans="1:12" x14ac:dyDescent="0.25">
      <c r="A238" s="10">
        <v>44010</v>
      </c>
      <c r="B238">
        <v>103</v>
      </c>
      <c r="C238" t="s">
        <v>404</v>
      </c>
      <c r="E238" s="11">
        <v>178.2</v>
      </c>
      <c r="F238" s="32">
        <f t="shared" si="8"/>
        <v>8682.0300000000007</v>
      </c>
      <c r="G238" t="s">
        <v>135</v>
      </c>
      <c r="H238" s="83">
        <v>44001</v>
      </c>
      <c r="I238">
        <v>95</v>
      </c>
      <c r="J238" t="s">
        <v>168</v>
      </c>
      <c r="L238" s="67">
        <v>528</v>
      </c>
    </row>
    <row r="239" spans="1:12" x14ac:dyDescent="0.25">
      <c r="A239" s="10">
        <v>44012</v>
      </c>
      <c r="B239">
        <v>108</v>
      </c>
      <c r="C239" t="s">
        <v>157</v>
      </c>
      <c r="E239" s="11">
        <v>160.94999999999999</v>
      </c>
      <c r="F239" s="32">
        <f t="shared" si="8"/>
        <v>8521.08</v>
      </c>
      <c r="G239" t="s">
        <v>135</v>
      </c>
      <c r="H239" s="83">
        <v>44001</v>
      </c>
      <c r="I239">
        <v>96</v>
      </c>
      <c r="J239" t="s">
        <v>288</v>
      </c>
      <c r="L239" s="32">
        <v>600</v>
      </c>
    </row>
    <row r="240" spans="1:12" x14ac:dyDescent="0.25">
      <c r="A240" s="10">
        <v>44012</v>
      </c>
      <c r="B240">
        <v>109</v>
      </c>
      <c r="C240" t="s">
        <v>284</v>
      </c>
      <c r="E240" s="11">
        <v>549</v>
      </c>
      <c r="F240" s="32">
        <f t="shared" ref="F240:F245" si="9">F239+D240-E240</f>
        <v>7972.08</v>
      </c>
      <c r="G240" t="s">
        <v>129</v>
      </c>
      <c r="H240" s="83">
        <v>44001</v>
      </c>
      <c r="J240" t="s">
        <v>90</v>
      </c>
      <c r="L240" s="32">
        <v>3</v>
      </c>
    </row>
    <row r="241" spans="1:12" x14ac:dyDescent="0.25">
      <c r="A241" s="10">
        <v>44012</v>
      </c>
      <c r="B241">
        <v>110</v>
      </c>
      <c r="C241" t="s">
        <v>287</v>
      </c>
      <c r="E241" s="11">
        <v>251.82</v>
      </c>
      <c r="F241" s="32">
        <f t="shared" si="9"/>
        <v>7720.26</v>
      </c>
      <c r="H241" s="83">
        <v>44005</v>
      </c>
      <c r="J241" t="s">
        <v>160</v>
      </c>
      <c r="K241" s="11">
        <v>110</v>
      </c>
    </row>
    <row r="242" spans="1:12" x14ac:dyDescent="0.25">
      <c r="A242" s="10">
        <v>44012</v>
      </c>
      <c r="B242">
        <v>111</v>
      </c>
      <c r="C242" t="s">
        <v>285</v>
      </c>
      <c r="E242" s="11">
        <v>603.6</v>
      </c>
      <c r="F242" s="32">
        <f t="shared" si="9"/>
        <v>7116.66</v>
      </c>
      <c r="H242" s="83">
        <v>44006</v>
      </c>
      <c r="J242" t="s">
        <v>160</v>
      </c>
      <c r="K242" s="11">
        <v>90</v>
      </c>
    </row>
    <row r="243" spans="1:12" x14ac:dyDescent="0.25">
      <c r="A243" s="10">
        <v>44012</v>
      </c>
      <c r="B243">
        <v>112</v>
      </c>
      <c r="C243" t="s">
        <v>286</v>
      </c>
      <c r="E243" s="11">
        <v>133.96</v>
      </c>
      <c r="F243" s="32">
        <f t="shared" si="9"/>
        <v>6982.7</v>
      </c>
      <c r="H243" s="83">
        <v>44006</v>
      </c>
      <c r="I243">
        <v>99</v>
      </c>
      <c r="J243" t="s">
        <v>93</v>
      </c>
      <c r="L243" s="32">
        <v>43.6</v>
      </c>
    </row>
    <row r="244" spans="1:12" x14ac:dyDescent="0.25">
      <c r="A244" s="10">
        <v>44012</v>
      </c>
      <c r="B244" t="s">
        <v>184</v>
      </c>
      <c r="C244" t="s">
        <v>43</v>
      </c>
      <c r="D244" s="32">
        <v>587</v>
      </c>
      <c r="F244" s="32">
        <f t="shared" si="9"/>
        <v>7569.7</v>
      </c>
      <c r="H244" s="83">
        <v>44006</v>
      </c>
      <c r="J244" t="s">
        <v>90</v>
      </c>
      <c r="L244" s="32">
        <v>1</v>
      </c>
    </row>
    <row r="245" spans="1:12" x14ac:dyDescent="0.25">
      <c r="A245" s="10">
        <v>44012</v>
      </c>
      <c r="B245">
        <v>113</v>
      </c>
      <c r="C245" t="s">
        <v>199</v>
      </c>
      <c r="E245" s="11">
        <v>39.299999999999997</v>
      </c>
      <c r="F245" s="32">
        <f t="shared" si="9"/>
        <v>7530.4</v>
      </c>
      <c r="H245" s="83">
        <v>44007</v>
      </c>
      <c r="I245">
        <v>100</v>
      </c>
      <c r="J245" t="s">
        <v>169</v>
      </c>
      <c r="L245" s="32">
        <v>63</v>
      </c>
    </row>
    <row r="246" spans="1:12" x14ac:dyDescent="0.25">
      <c r="H246" s="83">
        <v>44007</v>
      </c>
      <c r="J246" t="s">
        <v>90</v>
      </c>
      <c r="L246" s="32">
        <v>1</v>
      </c>
    </row>
    <row r="247" spans="1:12" x14ac:dyDescent="0.25">
      <c r="H247" s="83">
        <v>44007</v>
      </c>
      <c r="I247">
        <v>101</v>
      </c>
      <c r="J247" t="s">
        <v>387</v>
      </c>
      <c r="L247" s="32">
        <v>34.97</v>
      </c>
    </row>
    <row r="248" spans="1:12" x14ac:dyDescent="0.25">
      <c r="H248" s="83">
        <v>44007</v>
      </c>
      <c r="J248" t="s">
        <v>77</v>
      </c>
      <c r="L248" s="32">
        <v>1</v>
      </c>
    </row>
    <row r="249" spans="1:12" x14ac:dyDescent="0.25">
      <c r="H249" s="83">
        <v>44007</v>
      </c>
      <c r="J249" t="s">
        <v>31</v>
      </c>
      <c r="K249" s="11">
        <v>780</v>
      </c>
    </row>
    <row r="250" spans="1:12" x14ac:dyDescent="0.25">
      <c r="H250" s="83">
        <v>44011</v>
      </c>
      <c r="I250">
        <v>104</v>
      </c>
      <c r="J250" t="s">
        <v>95</v>
      </c>
      <c r="L250" s="32">
        <v>14.62</v>
      </c>
    </row>
    <row r="251" spans="1:12" x14ac:dyDescent="0.25">
      <c r="H251" s="83">
        <v>44011</v>
      </c>
      <c r="J251" t="s">
        <v>77</v>
      </c>
      <c r="L251" s="32">
        <v>1</v>
      </c>
    </row>
    <row r="252" spans="1:12" x14ac:dyDescent="0.25">
      <c r="H252" s="83">
        <v>44012</v>
      </c>
      <c r="I252">
        <v>105</v>
      </c>
      <c r="J252" t="s">
        <v>405</v>
      </c>
      <c r="K252" s="68">
        <v>26.22</v>
      </c>
      <c r="L252" s="67"/>
    </row>
    <row r="253" spans="1:12" x14ac:dyDescent="0.25">
      <c r="H253" s="83">
        <v>44012</v>
      </c>
      <c r="I253">
        <v>106</v>
      </c>
      <c r="J253" t="s">
        <v>205</v>
      </c>
      <c r="K253" s="68"/>
      <c r="L253" s="67">
        <v>246.81</v>
      </c>
    </row>
    <row r="254" spans="1:12" x14ac:dyDescent="0.25">
      <c r="H254" s="83">
        <v>44012</v>
      </c>
      <c r="I254">
        <v>107</v>
      </c>
      <c r="J254" t="s">
        <v>398</v>
      </c>
      <c r="K254" s="68">
        <v>252.92</v>
      </c>
      <c r="L254" s="67"/>
    </row>
    <row r="255" spans="1:12" x14ac:dyDescent="0.25">
      <c r="H255" s="83">
        <v>44012</v>
      </c>
      <c r="J255" t="s">
        <v>160</v>
      </c>
      <c r="K255" s="11">
        <v>330</v>
      </c>
    </row>
    <row r="258" spans="1:12" ht="16.5" thickBot="1" x14ac:dyDescent="0.3"/>
    <row r="259" spans="1:12" ht="16.5" thickBot="1" x14ac:dyDescent="0.3">
      <c r="A259" s="40"/>
      <c r="B259" s="41"/>
      <c r="C259" s="42" t="s">
        <v>59</v>
      </c>
      <c r="D259" s="43">
        <f>SUM(D215:D257)</f>
        <v>11300.02</v>
      </c>
      <c r="E259" s="32">
        <f>SUM(E215:E247)</f>
        <v>3769.6200000000003</v>
      </c>
      <c r="F259" s="45"/>
      <c r="G259" s="46"/>
      <c r="H259" s="82"/>
      <c r="I259" s="46"/>
      <c r="J259" s="47"/>
      <c r="K259" s="43">
        <f>SUM(K215:K255)</f>
        <v>11170.73</v>
      </c>
      <c r="L259" s="43">
        <f>SUM(L215:L255)</f>
        <v>2357.8999999999996</v>
      </c>
    </row>
    <row r="260" spans="1:12" ht="16.5" thickBot="1" x14ac:dyDescent="0.3">
      <c r="A260" s="40"/>
      <c r="B260" s="41"/>
      <c r="C260" s="42" t="s">
        <v>60</v>
      </c>
      <c r="D260" s="43">
        <f>SUM(D259-E259)</f>
        <v>7530.4</v>
      </c>
      <c r="E260" s="48"/>
      <c r="F260" s="45"/>
      <c r="G260" s="46"/>
      <c r="H260" s="82"/>
      <c r="I260" s="46"/>
      <c r="J260" s="47"/>
      <c r="K260" s="73">
        <f>SUM(K259-L259)</f>
        <v>8812.83</v>
      </c>
      <c r="L260" s="49"/>
    </row>
    <row r="263" spans="1:12" ht="18" x14ac:dyDescent="0.25">
      <c r="A263" s="52" t="s">
        <v>177</v>
      </c>
      <c r="B263" s="1"/>
      <c r="C263" s="1"/>
      <c r="D263" s="27"/>
      <c r="E263" s="20"/>
      <c r="F263" s="31"/>
      <c r="G263" s="6"/>
      <c r="H263" s="80" t="s">
        <v>177</v>
      </c>
      <c r="I263" s="6"/>
      <c r="J263" s="2"/>
      <c r="K263" s="56"/>
      <c r="L263" s="7"/>
    </row>
    <row r="264" spans="1:12" ht="18" x14ac:dyDescent="0.25">
      <c r="A264" s="8"/>
      <c r="B264" s="1"/>
      <c r="C264" s="1"/>
      <c r="D264" s="27"/>
      <c r="E264" s="20"/>
      <c r="F264" s="31"/>
      <c r="G264" s="6"/>
      <c r="H264" s="80"/>
      <c r="I264" s="6"/>
      <c r="J264" s="9" t="s">
        <v>6</v>
      </c>
      <c r="K264" s="56"/>
      <c r="L264" s="7"/>
    </row>
    <row r="265" spans="1:12" ht="18" x14ac:dyDescent="0.25">
      <c r="A265" s="5" t="s">
        <v>0</v>
      </c>
      <c r="B265" s="6" t="s">
        <v>1</v>
      </c>
      <c r="C265" s="6" t="s">
        <v>2</v>
      </c>
      <c r="D265" s="35" t="s">
        <v>3</v>
      </c>
      <c r="E265" s="21" t="s">
        <v>4</v>
      </c>
      <c r="F265" s="31" t="s">
        <v>15</v>
      </c>
      <c r="G265" s="6"/>
      <c r="H265" s="80" t="s">
        <v>0</v>
      </c>
      <c r="I265" s="6" t="s">
        <v>7</v>
      </c>
      <c r="J265" s="9" t="s">
        <v>2</v>
      </c>
      <c r="K265" s="56" t="s">
        <v>3</v>
      </c>
      <c r="L265" s="7" t="s">
        <v>4</v>
      </c>
    </row>
    <row r="267" spans="1:12" x14ac:dyDescent="0.25">
      <c r="C267" t="s">
        <v>62</v>
      </c>
      <c r="D267" s="32">
        <f>D260</f>
        <v>7530.4</v>
      </c>
      <c r="F267" s="32">
        <f>D260</f>
        <v>7530.4</v>
      </c>
      <c r="J267" t="s">
        <v>80</v>
      </c>
      <c r="K267" s="11">
        <f>K260</f>
        <v>8812.83</v>
      </c>
    </row>
    <row r="268" spans="1:12" x14ac:dyDescent="0.25">
      <c r="A268" s="10">
        <v>44015</v>
      </c>
      <c r="B268">
        <v>118</v>
      </c>
      <c r="C268" t="s">
        <v>406</v>
      </c>
      <c r="E268" s="11">
        <v>58.15</v>
      </c>
      <c r="F268" s="32">
        <f t="shared" ref="F268:F277" si="10">F267+D268-E268</f>
        <v>7472.25</v>
      </c>
      <c r="H268" s="83">
        <v>44014</v>
      </c>
      <c r="J268" t="s">
        <v>18</v>
      </c>
      <c r="K268" s="11">
        <v>110</v>
      </c>
    </row>
    <row r="269" spans="1:12" x14ac:dyDescent="0.25">
      <c r="A269" s="10">
        <v>44018</v>
      </c>
      <c r="B269">
        <v>119</v>
      </c>
      <c r="C269" t="s">
        <v>64</v>
      </c>
      <c r="E269" s="11">
        <v>44.5</v>
      </c>
      <c r="F269" s="32">
        <f t="shared" si="10"/>
        <v>7427.75</v>
      </c>
      <c r="G269" t="s">
        <v>202</v>
      </c>
      <c r="H269" s="83">
        <v>44015</v>
      </c>
      <c r="J269" t="s">
        <v>71</v>
      </c>
      <c r="L269" s="32">
        <v>3.68</v>
      </c>
    </row>
    <row r="270" spans="1:12" x14ac:dyDescent="0.25">
      <c r="A270" s="10">
        <v>44020</v>
      </c>
      <c r="B270">
        <v>120</v>
      </c>
      <c r="C270" t="s">
        <v>179</v>
      </c>
      <c r="E270" s="11">
        <v>2.95</v>
      </c>
      <c r="F270" s="32">
        <f t="shared" si="10"/>
        <v>7424.8</v>
      </c>
      <c r="G270" t="s">
        <v>407</v>
      </c>
      <c r="H270" s="83">
        <v>44015</v>
      </c>
      <c r="I270">
        <v>114</v>
      </c>
      <c r="J270" t="s">
        <v>161</v>
      </c>
      <c r="L270" s="32">
        <v>350</v>
      </c>
    </row>
    <row r="271" spans="1:12" x14ac:dyDescent="0.25">
      <c r="A271" s="10">
        <v>44021</v>
      </c>
      <c r="C271" t="s">
        <v>31</v>
      </c>
      <c r="E271" s="11">
        <v>220</v>
      </c>
      <c r="F271" s="32">
        <f t="shared" si="10"/>
        <v>7204.8</v>
      </c>
      <c r="H271" s="83">
        <v>44015</v>
      </c>
      <c r="J271" t="s">
        <v>73</v>
      </c>
      <c r="L271" s="32">
        <v>1</v>
      </c>
    </row>
    <row r="272" spans="1:12" x14ac:dyDescent="0.25">
      <c r="A272" s="10">
        <v>44021</v>
      </c>
      <c r="B272" t="s">
        <v>185</v>
      </c>
      <c r="C272" t="s">
        <v>18</v>
      </c>
      <c r="D272" s="32">
        <v>372</v>
      </c>
      <c r="F272" s="32">
        <f t="shared" si="10"/>
        <v>7576.8</v>
      </c>
      <c r="H272" s="83">
        <v>44015</v>
      </c>
      <c r="I272">
        <v>115</v>
      </c>
      <c r="J272" t="s">
        <v>76</v>
      </c>
      <c r="L272" s="32">
        <v>51.42</v>
      </c>
    </row>
    <row r="273" spans="1:12" x14ac:dyDescent="0.25">
      <c r="A273" s="10">
        <v>44026</v>
      </c>
      <c r="B273">
        <v>122</v>
      </c>
      <c r="C273" t="s">
        <v>180</v>
      </c>
      <c r="E273" s="68">
        <v>190</v>
      </c>
      <c r="F273" s="32">
        <f t="shared" si="10"/>
        <v>7386.8</v>
      </c>
      <c r="G273" t="s">
        <v>409</v>
      </c>
      <c r="H273" s="83">
        <v>44015</v>
      </c>
      <c r="J273" t="s">
        <v>77</v>
      </c>
      <c r="L273" s="32">
        <v>1</v>
      </c>
    </row>
    <row r="274" spans="1:12" x14ac:dyDescent="0.25">
      <c r="A274" s="10">
        <v>44026</v>
      </c>
      <c r="B274" t="s">
        <v>186</v>
      </c>
      <c r="C274" t="s">
        <v>18</v>
      </c>
      <c r="D274" s="32">
        <v>90</v>
      </c>
      <c r="F274" s="32">
        <f t="shared" si="10"/>
        <v>7476.8</v>
      </c>
      <c r="H274" s="83">
        <v>44015</v>
      </c>
      <c r="J274" t="s">
        <v>18</v>
      </c>
      <c r="K274" s="11">
        <v>70</v>
      </c>
    </row>
    <row r="275" spans="1:12" x14ac:dyDescent="0.25">
      <c r="A275" s="10">
        <v>44026</v>
      </c>
      <c r="B275">
        <v>123</v>
      </c>
      <c r="C275" t="s">
        <v>64</v>
      </c>
      <c r="E275" s="11">
        <v>10.58</v>
      </c>
      <c r="F275" s="32">
        <f t="shared" si="10"/>
        <v>7466.22</v>
      </c>
      <c r="H275" s="83">
        <v>44380</v>
      </c>
      <c r="I275">
        <v>116</v>
      </c>
      <c r="J275" t="s">
        <v>201</v>
      </c>
      <c r="L275" s="32">
        <v>29.1</v>
      </c>
    </row>
    <row r="276" spans="1:12" x14ac:dyDescent="0.25">
      <c r="A276" s="10">
        <v>44026</v>
      </c>
      <c r="B276">
        <v>124</v>
      </c>
      <c r="C276" t="s">
        <v>410</v>
      </c>
      <c r="E276" s="11">
        <v>150.68</v>
      </c>
      <c r="F276" s="32">
        <f t="shared" si="10"/>
        <v>7315.54</v>
      </c>
      <c r="G276" t="s">
        <v>202</v>
      </c>
      <c r="H276" s="83">
        <v>44380</v>
      </c>
      <c r="I276">
        <v>117</v>
      </c>
      <c r="J276" t="s">
        <v>201</v>
      </c>
      <c r="L276" s="32">
        <v>9.4</v>
      </c>
    </row>
    <row r="277" spans="1:12" x14ac:dyDescent="0.25">
      <c r="A277" s="10">
        <v>44027</v>
      </c>
      <c r="B277">
        <v>125</v>
      </c>
      <c r="C277" t="s">
        <v>246</v>
      </c>
      <c r="E277" s="11">
        <v>16</v>
      </c>
      <c r="F277" s="32">
        <f t="shared" si="10"/>
        <v>7299.54</v>
      </c>
      <c r="H277" s="83">
        <v>44380</v>
      </c>
      <c r="J277" t="s">
        <v>191</v>
      </c>
      <c r="L277" s="32">
        <v>2.2000000000000002</v>
      </c>
    </row>
    <row r="278" spans="1:12" x14ac:dyDescent="0.25">
      <c r="A278" s="10">
        <v>44029</v>
      </c>
      <c r="B278">
        <v>126</v>
      </c>
      <c r="C278" t="s">
        <v>411</v>
      </c>
      <c r="E278" s="11">
        <v>26.78</v>
      </c>
      <c r="F278" s="32">
        <f t="shared" ref="F278:F283" si="11">F277+D278-E278</f>
        <v>7272.76</v>
      </c>
      <c r="H278" s="83">
        <v>44018</v>
      </c>
      <c r="J278" t="s">
        <v>89</v>
      </c>
      <c r="L278" s="32">
        <v>34.97</v>
      </c>
    </row>
    <row r="279" spans="1:12" x14ac:dyDescent="0.25">
      <c r="A279" s="10">
        <v>44029</v>
      </c>
      <c r="B279">
        <v>127</v>
      </c>
      <c r="C279" t="s">
        <v>412</v>
      </c>
      <c r="E279" s="11">
        <v>82.96</v>
      </c>
      <c r="F279" s="32">
        <f t="shared" si="11"/>
        <v>7189.8</v>
      </c>
      <c r="H279" s="83">
        <v>44018</v>
      </c>
      <c r="J279" t="s">
        <v>190</v>
      </c>
      <c r="L279" s="32">
        <v>8.33</v>
      </c>
    </row>
    <row r="280" spans="1:12" x14ac:dyDescent="0.25">
      <c r="A280" s="10">
        <v>44041</v>
      </c>
      <c r="B280">
        <v>129</v>
      </c>
      <c r="C280" t="s">
        <v>33</v>
      </c>
      <c r="E280" s="11">
        <v>8</v>
      </c>
      <c r="F280" s="32">
        <f t="shared" si="11"/>
        <v>7181.8</v>
      </c>
      <c r="H280" s="83">
        <v>44019</v>
      </c>
      <c r="J280" t="s">
        <v>18</v>
      </c>
      <c r="K280" s="11">
        <v>110</v>
      </c>
    </row>
    <row r="281" spans="1:12" x14ac:dyDescent="0.25">
      <c r="A281" s="10">
        <v>44041</v>
      </c>
      <c r="B281">
        <v>130</v>
      </c>
      <c r="C281" t="s">
        <v>263</v>
      </c>
      <c r="E281" s="68">
        <v>265.81</v>
      </c>
      <c r="F281" s="32">
        <f t="shared" si="11"/>
        <v>6915.99</v>
      </c>
      <c r="H281" s="83">
        <v>44021</v>
      </c>
      <c r="J281" t="s">
        <v>18</v>
      </c>
      <c r="K281" s="11">
        <v>150</v>
      </c>
    </row>
    <row r="282" spans="1:12" x14ac:dyDescent="0.25">
      <c r="A282" s="10">
        <v>44041</v>
      </c>
      <c r="B282">
        <v>131</v>
      </c>
      <c r="C282" t="s">
        <v>264</v>
      </c>
      <c r="E282" s="11">
        <v>603.6</v>
      </c>
      <c r="F282" s="32">
        <f t="shared" si="11"/>
        <v>6312.3899999999994</v>
      </c>
      <c r="H282" s="83">
        <v>44021</v>
      </c>
      <c r="J282" t="s">
        <v>31</v>
      </c>
      <c r="K282" s="11">
        <v>220</v>
      </c>
    </row>
    <row r="283" spans="1:12" x14ac:dyDescent="0.25">
      <c r="A283" s="10">
        <v>44041</v>
      </c>
      <c r="B283">
        <v>132</v>
      </c>
      <c r="C283" t="s">
        <v>265</v>
      </c>
      <c r="E283" s="11">
        <v>200.94</v>
      </c>
      <c r="F283" s="32">
        <f t="shared" si="11"/>
        <v>6111.45</v>
      </c>
      <c r="H283" s="83">
        <v>44026</v>
      </c>
      <c r="I283">
        <v>121</v>
      </c>
      <c r="J283" t="s">
        <v>408</v>
      </c>
      <c r="L283" s="32">
        <v>132</v>
      </c>
    </row>
    <row r="284" spans="1:12" x14ac:dyDescent="0.25">
      <c r="H284" s="83">
        <v>44027</v>
      </c>
      <c r="J284" t="s">
        <v>78</v>
      </c>
      <c r="L284" s="32">
        <v>35.22</v>
      </c>
    </row>
    <row r="285" spans="1:12" x14ac:dyDescent="0.25">
      <c r="H285" s="83">
        <v>44027</v>
      </c>
      <c r="J285" t="s">
        <v>87</v>
      </c>
      <c r="L285" s="32">
        <v>0.85</v>
      </c>
    </row>
    <row r="286" spans="1:12" x14ac:dyDescent="0.25">
      <c r="H286" s="83">
        <v>44039</v>
      </c>
      <c r="I286">
        <v>128</v>
      </c>
      <c r="J286" t="s">
        <v>387</v>
      </c>
      <c r="L286" s="67">
        <v>36.770000000000003</v>
      </c>
    </row>
    <row r="287" spans="1:12" x14ac:dyDescent="0.25">
      <c r="H287" s="83">
        <v>44039</v>
      </c>
      <c r="J287" t="s">
        <v>191</v>
      </c>
      <c r="L287" s="32">
        <v>1</v>
      </c>
    </row>
    <row r="289" spans="1:12" ht="16.5" thickBot="1" x14ac:dyDescent="0.3"/>
    <row r="290" spans="1:12" ht="16.5" thickBot="1" x14ac:dyDescent="0.3">
      <c r="A290" s="40"/>
      <c r="B290" s="41"/>
      <c r="C290" s="42" t="s">
        <v>59</v>
      </c>
      <c r="D290" s="43">
        <f>SUM(D267:D284)</f>
        <v>7992.4</v>
      </c>
      <c r="E290" s="44">
        <f>SUM(E267:E284)</f>
        <v>1880.9500000000003</v>
      </c>
      <c r="F290" s="45"/>
      <c r="G290" s="46"/>
      <c r="H290" s="82"/>
      <c r="I290" s="46"/>
      <c r="J290" s="47"/>
      <c r="K290" s="43">
        <f>SUM(K267:K288)</f>
        <v>9472.83</v>
      </c>
      <c r="L290" s="43">
        <f>SUM(L267:L288)</f>
        <v>696.93999999999994</v>
      </c>
    </row>
    <row r="291" spans="1:12" ht="16.5" thickBot="1" x14ac:dyDescent="0.3">
      <c r="A291" s="40"/>
      <c r="B291" s="41"/>
      <c r="C291" s="42" t="s">
        <v>60</v>
      </c>
      <c r="D291" s="43">
        <f>SUM(D290-E290)</f>
        <v>6111.4499999999989</v>
      </c>
      <c r="E291" s="48"/>
      <c r="F291" s="45"/>
      <c r="G291" s="46"/>
      <c r="H291" s="82"/>
      <c r="I291" s="46"/>
      <c r="J291" s="47"/>
      <c r="K291" s="73">
        <f>SUM(K290-L290)</f>
        <v>8775.89</v>
      </c>
      <c r="L291" s="60" t="s">
        <v>192</v>
      </c>
    </row>
    <row r="294" spans="1:12" ht="18" x14ac:dyDescent="0.25">
      <c r="A294" s="52" t="s">
        <v>193</v>
      </c>
      <c r="B294" s="1"/>
      <c r="C294" s="1"/>
      <c r="D294" s="27"/>
      <c r="E294" s="20"/>
      <c r="F294" s="31"/>
      <c r="G294" s="6"/>
      <c r="H294" s="80" t="s">
        <v>193</v>
      </c>
      <c r="I294" s="6"/>
      <c r="J294" s="2"/>
      <c r="K294" s="56"/>
      <c r="L294" s="7"/>
    </row>
    <row r="295" spans="1:12" ht="18" x14ac:dyDescent="0.25">
      <c r="A295" s="8"/>
      <c r="B295" s="1"/>
      <c r="C295" s="1"/>
      <c r="D295" s="27"/>
      <c r="E295" s="20"/>
      <c r="F295" s="31"/>
      <c r="G295" s="6"/>
      <c r="H295" s="80"/>
      <c r="I295" s="6"/>
      <c r="J295" s="9" t="s">
        <v>6</v>
      </c>
      <c r="K295" s="56"/>
      <c r="L295" s="7"/>
    </row>
    <row r="296" spans="1:12" ht="18" x14ac:dyDescent="0.25">
      <c r="A296" s="5" t="s">
        <v>0</v>
      </c>
      <c r="B296" s="6" t="s">
        <v>1</v>
      </c>
      <c r="C296" s="6" t="s">
        <v>2</v>
      </c>
      <c r="D296" s="35" t="s">
        <v>3</v>
      </c>
      <c r="E296" s="21" t="s">
        <v>4</v>
      </c>
      <c r="F296" s="31" t="s">
        <v>15</v>
      </c>
      <c r="G296" s="6"/>
      <c r="H296" s="80" t="s">
        <v>0</v>
      </c>
      <c r="I296" s="6" t="s">
        <v>7</v>
      </c>
      <c r="J296" s="9" t="s">
        <v>2</v>
      </c>
      <c r="K296" s="56" t="s">
        <v>3</v>
      </c>
      <c r="L296" s="7" t="s">
        <v>4</v>
      </c>
    </row>
    <row r="298" spans="1:12" x14ac:dyDescent="0.25">
      <c r="C298" t="s">
        <v>62</v>
      </c>
      <c r="D298" s="32">
        <f>D291</f>
        <v>6111.4499999999989</v>
      </c>
      <c r="F298" s="32">
        <f>D291</f>
        <v>6111.4499999999989</v>
      </c>
      <c r="J298" t="s">
        <v>80</v>
      </c>
      <c r="K298" s="11">
        <f>K291</f>
        <v>8775.89</v>
      </c>
    </row>
    <row r="299" spans="1:12" x14ac:dyDescent="0.25">
      <c r="A299" s="10">
        <v>44062</v>
      </c>
      <c r="B299" s="84" t="s">
        <v>522</v>
      </c>
      <c r="C299" t="s">
        <v>127</v>
      </c>
      <c r="E299" s="11">
        <v>84.22</v>
      </c>
      <c r="F299" s="32">
        <f t="shared" ref="F299:F302" si="12">F298+D299-E299</f>
        <v>6027.2299999999987</v>
      </c>
      <c r="G299" t="s">
        <v>202</v>
      </c>
      <c r="H299" s="83">
        <v>44046</v>
      </c>
      <c r="I299">
        <v>133</v>
      </c>
      <c r="J299" t="s">
        <v>413</v>
      </c>
      <c r="L299" s="32">
        <v>350</v>
      </c>
    </row>
    <row r="300" spans="1:12" x14ac:dyDescent="0.25">
      <c r="A300" s="10">
        <v>44063</v>
      </c>
      <c r="B300">
        <v>138</v>
      </c>
      <c r="C300" t="s">
        <v>67</v>
      </c>
      <c r="E300" s="11">
        <v>17.600000000000001</v>
      </c>
      <c r="F300" s="32">
        <f t="shared" si="12"/>
        <v>6009.6299999999983</v>
      </c>
      <c r="G300" t="s">
        <v>414</v>
      </c>
      <c r="H300" s="83">
        <v>44046</v>
      </c>
      <c r="J300" t="s">
        <v>194</v>
      </c>
      <c r="L300" s="32">
        <v>1</v>
      </c>
    </row>
    <row r="301" spans="1:12" x14ac:dyDescent="0.25">
      <c r="A301" s="10">
        <v>44068</v>
      </c>
      <c r="B301" s="84" t="s">
        <v>524</v>
      </c>
      <c r="C301" t="s">
        <v>203</v>
      </c>
      <c r="E301" s="11">
        <v>60</v>
      </c>
      <c r="F301" s="32">
        <f t="shared" si="12"/>
        <v>5949.6299999999983</v>
      </c>
      <c r="H301" s="83">
        <v>44046</v>
      </c>
      <c r="I301">
        <v>134</v>
      </c>
      <c r="J301" t="s">
        <v>201</v>
      </c>
      <c r="L301" s="32">
        <v>118.1</v>
      </c>
    </row>
    <row r="302" spans="1:12" x14ac:dyDescent="0.25">
      <c r="A302" s="10">
        <v>44070</v>
      </c>
      <c r="B302">
        <v>141</v>
      </c>
      <c r="C302" t="s">
        <v>416</v>
      </c>
      <c r="E302" s="11">
        <v>16</v>
      </c>
      <c r="F302" s="32">
        <f t="shared" si="12"/>
        <v>5933.6299999999983</v>
      </c>
      <c r="H302" s="83">
        <v>44046</v>
      </c>
      <c r="I302">
        <v>135</v>
      </c>
      <c r="J302" t="s">
        <v>93</v>
      </c>
      <c r="L302" s="67">
        <v>76.739999999999995</v>
      </c>
    </row>
    <row r="303" spans="1:12" x14ac:dyDescent="0.25">
      <c r="A303" s="10">
        <v>44071</v>
      </c>
      <c r="B303">
        <v>142</v>
      </c>
      <c r="C303" t="s">
        <v>64</v>
      </c>
      <c r="E303" s="11">
        <v>86.05</v>
      </c>
      <c r="F303" s="32">
        <f>F302+D303-E303</f>
        <v>5847.5799999999981</v>
      </c>
      <c r="H303" s="83">
        <v>44047</v>
      </c>
      <c r="J303" t="s">
        <v>71</v>
      </c>
      <c r="L303" s="32">
        <v>3.68</v>
      </c>
    </row>
    <row r="304" spans="1:12" x14ac:dyDescent="0.25">
      <c r="A304" s="10">
        <v>44072</v>
      </c>
      <c r="B304">
        <v>145</v>
      </c>
      <c r="C304" t="s">
        <v>197</v>
      </c>
      <c r="E304" s="11">
        <v>29.6</v>
      </c>
      <c r="F304" s="32">
        <f>F303+D304-E304</f>
        <v>5817.9799999999977</v>
      </c>
      <c r="H304" s="83">
        <v>44049</v>
      </c>
      <c r="I304">
        <v>136</v>
      </c>
      <c r="J304" t="s">
        <v>76</v>
      </c>
      <c r="L304" s="32">
        <v>55.62</v>
      </c>
    </row>
    <row r="305" spans="1:12" x14ac:dyDescent="0.25">
      <c r="A305" s="10">
        <v>44438</v>
      </c>
      <c r="B305">
        <v>146</v>
      </c>
      <c r="C305" t="s">
        <v>64</v>
      </c>
      <c r="E305" s="11">
        <v>58.29</v>
      </c>
      <c r="F305" s="32">
        <f>F304+D305-E305</f>
        <v>5759.6899999999978</v>
      </c>
      <c r="H305" s="83">
        <v>44049</v>
      </c>
      <c r="J305" t="s">
        <v>195</v>
      </c>
      <c r="L305" s="32">
        <v>1</v>
      </c>
    </row>
    <row r="306" spans="1:12" x14ac:dyDescent="0.25">
      <c r="A306" s="10">
        <v>44073</v>
      </c>
      <c r="B306">
        <v>147</v>
      </c>
      <c r="C306" s="69" t="s">
        <v>362</v>
      </c>
      <c r="D306" s="67"/>
      <c r="E306" s="68">
        <v>100.47</v>
      </c>
      <c r="F306" s="32">
        <f>F305+D306-E306</f>
        <v>5659.2199999999975</v>
      </c>
      <c r="H306" s="83">
        <v>44050</v>
      </c>
      <c r="J306" t="s">
        <v>190</v>
      </c>
      <c r="L306" s="32">
        <v>8.33</v>
      </c>
    </row>
    <row r="307" spans="1:12" x14ac:dyDescent="0.25">
      <c r="H307" s="83">
        <v>44068</v>
      </c>
      <c r="I307">
        <v>139</v>
      </c>
      <c r="J307" t="s">
        <v>415</v>
      </c>
      <c r="L307" s="67">
        <v>34.950000000000003</v>
      </c>
    </row>
    <row r="308" spans="1:12" x14ac:dyDescent="0.25">
      <c r="H308" s="83">
        <v>44068</v>
      </c>
      <c r="J308" t="s">
        <v>195</v>
      </c>
      <c r="L308" s="32">
        <v>1</v>
      </c>
    </row>
    <row r="309" spans="1:12" x14ac:dyDescent="0.25">
      <c r="H309" s="83">
        <v>44068</v>
      </c>
      <c r="I309">
        <v>140</v>
      </c>
      <c r="J309" t="s">
        <v>76</v>
      </c>
      <c r="L309" s="32">
        <v>48.92</v>
      </c>
    </row>
    <row r="310" spans="1:12" x14ac:dyDescent="0.25">
      <c r="H310" s="83">
        <v>44068</v>
      </c>
      <c r="J310" t="s">
        <v>195</v>
      </c>
      <c r="L310" s="32">
        <v>1</v>
      </c>
    </row>
    <row r="311" spans="1:12" x14ac:dyDescent="0.25">
      <c r="H311" s="83">
        <v>44070</v>
      </c>
      <c r="I311">
        <v>143</v>
      </c>
      <c r="J311" t="s">
        <v>205</v>
      </c>
      <c r="L311" s="32">
        <v>195.62</v>
      </c>
    </row>
    <row r="312" spans="1:12" x14ac:dyDescent="0.25">
      <c r="H312" s="83">
        <v>44070</v>
      </c>
      <c r="J312" t="s">
        <v>195</v>
      </c>
      <c r="L312" s="32">
        <v>1</v>
      </c>
    </row>
    <row r="313" spans="1:12" x14ac:dyDescent="0.25">
      <c r="H313" s="83">
        <v>44070</v>
      </c>
      <c r="I313">
        <v>144</v>
      </c>
      <c r="J313" t="s">
        <v>417</v>
      </c>
      <c r="L313" s="32">
        <v>12.36</v>
      </c>
    </row>
    <row r="314" spans="1:12" x14ac:dyDescent="0.25">
      <c r="H314" s="83">
        <v>44070</v>
      </c>
      <c r="J314" t="s">
        <v>195</v>
      </c>
      <c r="L314" s="32">
        <v>1</v>
      </c>
    </row>
    <row r="315" spans="1:12" x14ac:dyDescent="0.25">
      <c r="H315" s="83">
        <v>44071</v>
      </c>
      <c r="J315" t="s">
        <v>43</v>
      </c>
      <c r="K315" s="11">
        <v>90</v>
      </c>
    </row>
    <row r="316" spans="1:12" x14ac:dyDescent="0.25">
      <c r="H316" s="83">
        <v>44074</v>
      </c>
      <c r="I316">
        <v>148</v>
      </c>
      <c r="J316" t="s">
        <v>105</v>
      </c>
      <c r="L316" s="32">
        <v>83.83</v>
      </c>
    </row>
    <row r="320" spans="1:12" ht="16.5" thickBot="1" x14ac:dyDescent="0.3">
      <c r="F320" s="45"/>
      <c r="G320" s="46"/>
    </row>
    <row r="321" spans="1:12" ht="16.5" thickBot="1" x14ac:dyDescent="0.3">
      <c r="A321" s="40"/>
      <c r="B321" s="41"/>
      <c r="C321" s="42" t="s">
        <v>59</v>
      </c>
      <c r="D321" s="43">
        <f>SUM(D296:D311)</f>
        <v>6111.4499999999989</v>
      </c>
      <c r="E321" s="44">
        <f>SUM(E296:E311)</f>
        <v>452.23</v>
      </c>
      <c r="F321" s="45"/>
      <c r="G321" s="46"/>
      <c r="H321" s="82"/>
      <c r="I321" s="46"/>
      <c r="J321" s="47"/>
      <c r="K321" s="43">
        <f>SUM(K296:K316)</f>
        <v>8865.89</v>
      </c>
      <c r="L321" s="43">
        <f>SUM(L296:L316)</f>
        <v>994.15000000000009</v>
      </c>
    </row>
    <row r="322" spans="1:12" ht="16.5" thickBot="1" x14ac:dyDescent="0.3">
      <c r="A322" s="40"/>
      <c r="B322" s="41"/>
      <c r="C322" s="42" t="s">
        <v>60</v>
      </c>
      <c r="D322" s="43">
        <f>SUM(D321-E321)</f>
        <v>5659.2199999999993</v>
      </c>
      <c r="E322" s="48"/>
      <c r="F322" s="45"/>
      <c r="G322" s="46"/>
      <c r="H322" s="82"/>
      <c r="I322" s="46"/>
      <c r="J322" s="47"/>
      <c r="K322" s="73">
        <f>SUM(K321-L321)</f>
        <v>7871.74</v>
      </c>
      <c r="L322" s="60" t="s">
        <v>192</v>
      </c>
    </row>
    <row r="323" spans="1:12" x14ac:dyDescent="0.25">
      <c r="A323" s="64"/>
      <c r="B323" s="65"/>
      <c r="C323" s="42"/>
      <c r="D323" s="49"/>
      <c r="E323" s="48"/>
      <c r="F323" s="45"/>
      <c r="G323" s="46"/>
      <c r="H323" s="82"/>
      <c r="I323" s="46"/>
      <c r="J323" s="47"/>
      <c r="K323" s="60"/>
      <c r="L323" s="60"/>
    </row>
    <row r="324" spans="1:12" x14ac:dyDescent="0.25">
      <c r="A324" s="64"/>
      <c r="B324" s="65"/>
      <c r="C324" s="42"/>
      <c r="D324" s="49"/>
      <c r="E324" s="48"/>
    </row>
    <row r="326" spans="1:12" ht="18" x14ac:dyDescent="0.25">
      <c r="A326" s="52" t="s">
        <v>196</v>
      </c>
      <c r="B326" s="1"/>
      <c r="C326" s="1"/>
      <c r="D326" s="27"/>
      <c r="E326" s="20"/>
      <c r="F326" s="31"/>
      <c r="G326" s="6"/>
      <c r="H326" s="80" t="s">
        <v>196</v>
      </c>
      <c r="I326" s="6"/>
      <c r="J326" s="2"/>
      <c r="K326" s="56"/>
      <c r="L326" s="7"/>
    </row>
    <row r="327" spans="1:12" ht="18" x14ac:dyDescent="0.25">
      <c r="A327" s="8"/>
      <c r="B327" s="1"/>
      <c r="C327" s="1"/>
      <c r="D327" s="27"/>
      <c r="E327" s="20"/>
      <c r="F327" s="31"/>
      <c r="G327" s="6"/>
      <c r="H327" s="80"/>
      <c r="I327" s="6"/>
      <c r="J327" s="9" t="s">
        <v>6</v>
      </c>
      <c r="K327" s="76"/>
      <c r="L327" s="7"/>
    </row>
    <row r="328" spans="1:12" ht="18" x14ac:dyDescent="0.25">
      <c r="A328" s="5" t="s">
        <v>0</v>
      </c>
      <c r="B328" s="6" t="s">
        <v>1</v>
      </c>
      <c r="C328" s="6" t="s">
        <v>2</v>
      </c>
      <c r="D328" s="35" t="s">
        <v>3</v>
      </c>
      <c r="E328" s="21" t="s">
        <v>4</v>
      </c>
      <c r="F328" s="31" t="s">
        <v>15</v>
      </c>
      <c r="G328" s="6"/>
      <c r="H328" s="80" t="s">
        <v>0</v>
      </c>
      <c r="I328" s="6" t="s">
        <v>7</v>
      </c>
      <c r="J328" s="9" t="s">
        <v>2</v>
      </c>
      <c r="K328" s="56" t="s">
        <v>3</v>
      </c>
      <c r="L328" s="7" t="s">
        <v>4</v>
      </c>
    </row>
    <row r="330" spans="1:12" x14ac:dyDescent="0.25">
      <c r="C330" t="s">
        <v>62</v>
      </c>
      <c r="D330" s="32">
        <f>D322</f>
        <v>5659.2199999999993</v>
      </c>
      <c r="F330" s="32">
        <f>D322</f>
        <v>5659.2199999999993</v>
      </c>
      <c r="J330" t="s">
        <v>80</v>
      </c>
      <c r="K330" s="11">
        <f>K322</f>
        <v>7871.74</v>
      </c>
    </row>
    <row r="331" spans="1:12" x14ac:dyDescent="0.25">
      <c r="A331" s="10">
        <v>44075</v>
      </c>
      <c r="B331">
        <v>150</v>
      </c>
      <c r="C331" t="s">
        <v>418</v>
      </c>
      <c r="E331" s="11">
        <v>19.8</v>
      </c>
      <c r="F331" s="32">
        <f t="shared" ref="F331:F338" si="13">F330+D331-E331</f>
        <v>5639.4199999999992</v>
      </c>
      <c r="H331" s="83">
        <v>44076</v>
      </c>
      <c r="I331">
        <v>151</v>
      </c>
      <c r="J331" t="s">
        <v>419</v>
      </c>
      <c r="L331" s="32">
        <v>350</v>
      </c>
    </row>
    <row r="332" spans="1:12" x14ac:dyDescent="0.25">
      <c r="A332" s="10">
        <v>44081</v>
      </c>
      <c r="B332">
        <v>154</v>
      </c>
      <c r="C332" t="s">
        <v>420</v>
      </c>
      <c r="E332" s="11">
        <v>45.3</v>
      </c>
      <c r="F332" s="32">
        <f t="shared" si="13"/>
        <v>5594.119999999999</v>
      </c>
      <c r="H332" s="83">
        <v>44076</v>
      </c>
      <c r="J332" t="s">
        <v>255</v>
      </c>
      <c r="L332" s="32">
        <v>1</v>
      </c>
    </row>
    <row r="333" spans="1:12" x14ac:dyDescent="0.25">
      <c r="A333" s="10">
        <v>44082</v>
      </c>
      <c r="B333">
        <v>155</v>
      </c>
      <c r="C333" t="s">
        <v>208</v>
      </c>
      <c r="E333" s="11">
        <v>3.5</v>
      </c>
      <c r="F333" s="32">
        <f t="shared" si="13"/>
        <v>5590.619999999999</v>
      </c>
      <c r="H333" s="83">
        <v>44076</v>
      </c>
      <c r="I333">
        <v>152</v>
      </c>
      <c r="J333" t="s">
        <v>256</v>
      </c>
      <c r="L333" s="32">
        <v>780.05</v>
      </c>
    </row>
    <row r="334" spans="1:12" x14ac:dyDescent="0.25">
      <c r="A334" s="10">
        <v>44083</v>
      </c>
      <c r="B334">
        <v>157</v>
      </c>
      <c r="C334" t="s">
        <v>207</v>
      </c>
      <c r="E334" s="11">
        <v>9.5</v>
      </c>
      <c r="F334" s="32">
        <f t="shared" si="13"/>
        <v>5581.119999999999</v>
      </c>
      <c r="H334" s="83">
        <v>44076</v>
      </c>
      <c r="J334" t="s">
        <v>255</v>
      </c>
      <c r="L334" s="32">
        <v>1</v>
      </c>
    </row>
    <row r="335" spans="1:12" x14ac:dyDescent="0.25">
      <c r="A335" s="10">
        <v>44083</v>
      </c>
      <c r="B335">
        <v>158</v>
      </c>
      <c r="C335" t="s">
        <v>420</v>
      </c>
      <c r="E335" s="11">
        <v>31.63</v>
      </c>
      <c r="F335" s="32">
        <f t="shared" si="13"/>
        <v>5549.4899999999989</v>
      </c>
      <c r="H335" s="83">
        <v>44078</v>
      </c>
      <c r="J335" t="s">
        <v>71</v>
      </c>
      <c r="L335" s="32">
        <v>3.68</v>
      </c>
    </row>
    <row r="336" spans="1:12" x14ac:dyDescent="0.25">
      <c r="A336" s="10">
        <v>44083</v>
      </c>
      <c r="B336">
        <v>159</v>
      </c>
      <c r="C336" t="s">
        <v>289</v>
      </c>
      <c r="E336" s="11">
        <v>30.22</v>
      </c>
      <c r="F336" s="32">
        <f t="shared" si="13"/>
        <v>5519.2699999999986</v>
      </c>
      <c r="H336" s="83">
        <v>44081</v>
      </c>
      <c r="J336" t="s">
        <v>257</v>
      </c>
      <c r="L336" s="32">
        <v>8.33</v>
      </c>
    </row>
    <row r="337" spans="1:12" x14ac:dyDescent="0.25">
      <c r="A337" s="10">
        <v>44083</v>
      </c>
      <c r="B337">
        <v>160</v>
      </c>
      <c r="C337" t="s">
        <v>64</v>
      </c>
      <c r="E337" s="11">
        <v>4</v>
      </c>
      <c r="F337" s="32">
        <f t="shared" si="13"/>
        <v>5515.2699999999986</v>
      </c>
      <c r="H337" s="83">
        <v>44082</v>
      </c>
      <c r="I337">
        <v>156</v>
      </c>
      <c r="J337" t="s">
        <v>76</v>
      </c>
      <c r="L337" s="32">
        <v>50.46</v>
      </c>
    </row>
    <row r="338" spans="1:12" x14ac:dyDescent="0.25">
      <c r="A338" s="10">
        <v>44084</v>
      </c>
      <c r="B338">
        <v>161</v>
      </c>
      <c r="C338" t="s">
        <v>421</v>
      </c>
      <c r="E338" s="11">
        <v>14.4</v>
      </c>
      <c r="F338" s="32">
        <f t="shared" si="13"/>
        <v>5500.869999999999</v>
      </c>
      <c r="H338" s="83">
        <v>44082</v>
      </c>
      <c r="J338" t="s">
        <v>258</v>
      </c>
      <c r="L338" s="32">
        <v>1</v>
      </c>
    </row>
    <row r="339" spans="1:12" x14ac:dyDescent="0.25">
      <c r="A339" s="10">
        <v>44090</v>
      </c>
      <c r="B339">
        <v>163</v>
      </c>
      <c r="C339" t="s">
        <v>148</v>
      </c>
      <c r="E339" s="11">
        <v>31.1</v>
      </c>
      <c r="F339" s="32">
        <f t="shared" ref="F339:F353" si="14">F338+D339-E339</f>
        <v>5469.7699999999986</v>
      </c>
      <c r="H339" s="83">
        <v>44085</v>
      </c>
      <c r="J339" t="s">
        <v>78</v>
      </c>
      <c r="L339" s="32">
        <v>37.700000000000003</v>
      </c>
    </row>
    <row r="340" spans="1:12" x14ac:dyDescent="0.25">
      <c r="A340" s="10">
        <v>44090</v>
      </c>
      <c r="B340">
        <v>164</v>
      </c>
      <c r="C340" t="s">
        <v>422</v>
      </c>
      <c r="E340" s="11">
        <v>24.05</v>
      </c>
      <c r="F340" s="32">
        <f t="shared" si="14"/>
        <v>5445.7199999999984</v>
      </c>
      <c r="J340" t="s">
        <v>87</v>
      </c>
      <c r="L340" s="32">
        <v>0.85</v>
      </c>
    </row>
    <row r="341" spans="1:12" x14ac:dyDescent="0.25">
      <c r="A341" s="10">
        <v>44095</v>
      </c>
      <c r="B341" t="s">
        <v>212</v>
      </c>
      <c r="C341" t="s">
        <v>43</v>
      </c>
      <c r="D341" s="32">
        <v>50</v>
      </c>
      <c r="F341" s="32">
        <f t="shared" si="14"/>
        <v>5495.7199999999984</v>
      </c>
      <c r="H341" s="83">
        <v>44089</v>
      </c>
      <c r="J341" t="s">
        <v>18</v>
      </c>
      <c r="K341" s="11">
        <v>155</v>
      </c>
    </row>
    <row r="342" spans="1:12" x14ac:dyDescent="0.25">
      <c r="A342" s="10">
        <v>44096</v>
      </c>
      <c r="B342" t="s">
        <v>213</v>
      </c>
      <c r="C342" t="s">
        <v>43</v>
      </c>
      <c r="D342" s="32">
        <v>46</v>
      </c>
      <c r="F342" s="32">
        <f t="shared" si="14"/>
        <v>5541.7199999999984</v>
      </c>
      <c r="H342" s="83">
        <v>44095</v>
      </c>
      <c r="J342" t="s">
        <v>18</v>
      </c>
      <c r="K342" s="11">
        <v>30</v>
      </c>
    </row>
    <row r="343" spans="1:12" x14ac:dyDescent="0.25">
      <c r="A343" s="10">
        <v>44098</v>
      </c>
      <c r="B343" t="s">
        <v>214</v>
      </c>
      <c r="C343" t="s">
        <v>43</v>
      </c>
      <c r="D343" s="32">
        <v>238.25</v>
      </c>
      <c r="F343" s="32">
        <f t="shared" si="14"/>
        <v>5779.9699999999984</v>
      </c>
      <c r="H343" s="83">
        <v>44097</v>
      </c>
      <c r="J343" t="s">
        <v>18</v>
      </c>
      <c r="K343" s="11">
        <v>85</v>
      </c>
    </row>
    <row r="344" spans="1:12" x14ac:dyDescent="0.25">
      <c r="A344" s="10">
        <v>44099</v>
      </c>
      <c r="B344" t="s">
        <v>215</v>
      </c>
      <c r="C344" t="s">
        <v>43</v>
      </c>
      <c r="D344" s="32">
        <v>221</v>
      </c>
      <c r="F344" s="32">
        <f t="shared" si="14"/>
        <v>6000.9699999999984</v>
      </c>
      <c r="H344" s="83">
        <v>44099</v>
      </c>
      <c r="I344">
        <v>165</v>
      </c>
      <c r="J344" t="s">
        <v>387</v>
      </c>
      <c r="L344" s="67">
        <v>34.950000000000003</v>
      </c>
    </row>
    <row r="345" spans="1:12" x14ac:dyDescent="0.25">
      <c r="A345" s="10">
        <v>44100</v>
      </c>
      <c r="B345">
        <v>166</v>
      </c>
      <c r="C345" t="s">
        <v>64</v>
      </c>
      <c r="E345" s="11">
        <v>26.2</v>
      </c>
      <c r="F345" s="32">
        <f t="shared" si="14"/>
        <v>5974.7699999999986</v>
      </c>
      <c r="H345" s="83">
        <v>44099</v>
      </c>
      <c r="J345" t="s">
        <v>258</v>
      </c>
      <c r="L345" s="32">
        <v>1</v>
      </c>
    </row>
    <row r="346" spans="1:12" x14ac:dyDescent="0.25">
      <c r="A346" s="10">
        <v>44101</v>
      </c>
      <c r="B346" t="s">
        <v>216</v>
      </c>
      <c r="C346" t="s">
        <v>43</v>
      </c>
      <c r="D346" s="32">
        <v>52</v>
      </c>
      <c r="F346" s="32">
        <f t="shared" si="14"/>
        <v>6026.7699999999986</v>
      </c>
      <c r="H346" s="83">
        <v>44103</v>
      </c>
      <c r="J346" t="s">
        <v>18</v>
      </c>
      <c r="K346" s="11">
        <v>93</v>
      </c>
    </row>
    <row r="347" spans="1:12" x14ac:dyDescent="0.25">
      <c r="A347" s="10">
        <v>44101</v>
      </c>
      <c r="B347">
        <v>167</v>
      </c>
      <c r="C347" t="s">
        <v>233</v>
      </c>
      <c r="E347" s="11">
        <v>10</v>
      </c>
      <c r="F347" s="32">
        <f t="shared" si="14"/>
        <v>6016.7699999999986</v>
      </c>
      <c r="H347" s="83">
        <v>44104</v>
      </c>
      <c r="J347" t="s">
        <v>18</v>
      </c>
      <c r="K347" s="11">
        <v>150</v>
      </c>
    </row>
    <row r="348" spans="1:12" x14ac:dyDescent="0.25">
      <c r="A348" s="10">
        <v>44103</v>
      </c>
      <c r="B348" t="s">
        <v>217</v>
      </c>
      <c r="C348" t="s">
        <v>43</v>
      </c>
      <c r="D348" s="32">
        <v>100</v>
      </c>
      <c r="F348" s="32">
        <f t="shared" si="14"/>
        <v>6116.7699999999986</v>
      </c>
    </row>
    <row r="349" spans="1:12" x14ac:dyDescent="0.25">
      <c r="A349" s="10">
        <v>44104</v>
      </c>
      <c r="B349" t="s">
        <v>218</v>
      </c>
      <c r="C349" t="s">
        <v>43</v>
      </c>
      <c r="D349" s="32">
        <v>115</v>
      </c>
      <c r="F349" s="32">
        <f t="shared" si="14"/>
        <v>6231.7699999999986</v>
      </c>
    </row>
    <row r="350" spans="1:12" x14ac:dyDescent="0.25">
      <c r="A350" s="10">
        <v>44104</v>
      </c>
      <c r="B350">
        <v>168</v>
      </c>
      <c r="C350" s="69" t="s">
        <v>264</v>
      </c>
      <c r="D350" s="67"/>
      <c r="E350" s="72">
        <v>754.5</v>
      </c>
      <c r="F350" s="32">
        <f t="shared" si="14"/>
        <v>5477.2699999999986</v>
      </c>
    </row>
    <row r="351" spans="1:12" x14ac:dyDescent="0.25">
      <c r="A351" s="10">
        <v>44104</v>
      </c>
      <c r="B351">
        <v>169</v>
      </c>
      <c r="C351" t="s">
        <v>242</v>
      </c>
      <c r="E351" s="11">
        <v>500</v>
      </c>
      <c r="F351" s="32">
        <f t="shared" si="14"/>
        <v>4977.2699999999986</v>
      </c>
    </row>
    <row r="352" spans="1:12" x14ac:dyDescent="0.25">
      <c r="A352" s="10">
        <v>44104</v>
      </c>
      <c r="B352">
        <v>170</v>
      </c>
      <c r="C352" t="s">
        <v>265</v>
      </c>
      <c r="E352" s="11">
        <v>133.96</v>
      </c>
      <c r="F352" s="32">
        <f t="shared" si="14"/>
        <v>4843.3099999999986</v>
      </c>
    </row>
    <row r="353" spans="1:13" x14ac:dyDescent="0.25">
      <c r="A353" s="10">
        <v>44104</v>
      </c>
      <c r="B353">
        <v>171</v>
      </c>
      <c r="C353" t="s">
        <v>263</v>
      </c>
      <c r="E353" s="11">
        <v>195.86</v>
      </c>
      <c r="F353" s="32">
        <f t="shared" si="14"/>
        <v>4647.4499999999989</v>
      </c>
    </row>
    <row r="354" spans="1:13" ht="16.5" thickBot="1" x14ac:dyDescent="0.3"/>
    <row r="355" spans="1:13" ht="16.5" thickBot="1" x14ac:dyDescent="0.3">
      <c r="A355" s="40"/>
      <c r="B355" s="41"/>
      <c r="C355" s="42" t="s">
        <v>59</v>
      </c>
      <c r="D355" s="43">
        <f>SUM(D330:D353)</f>
        <v>6481.4699999999993</v>
      </c>
      <c r="E355" s="44">
        <f>SUM(E330:E353)</f>
        <v>1834.02</v>
      </c>
      <c r="F355" s="45"/>
      <c r="G355" s="46"/>
      <c r="H355" s="82"/>
      <c r="I355" s="46"/>
      <c r="J355" s="47"/>
      <c r="K355" s="43">
        <f>SUM(K324:K350)</f>
        <v>8384.74</v>
      </c>
      <c r="L355" s="43">
        <f>SUM(L324:L350)</f>
        <v>1270.02</v>
      </c>
    </row>
    <row r="356" spans="1:13" ht="16.5" thickBot="1" x14ac:dyDescent="0.3">
      <c r="A356" s="40"/>
      <c r="B356" s="41"/>
      <c r="C356" s="42" t="s">
        <v>60</v>
      </c>
      <c r="D356" s="43">
        <f>SUM(D355-E355)</f>
        <v>4647.4499999999989</v>
      </c>
      <c r="E356" s="48"/>
      <c r="F356" s="45"/>
      <c r="G356" s="46"/>
      <c r="H356" s="82"/>
      <c r="I356" s="46"/>
      <c r="J356" s="47"/>
      <c r="K356" s="73">
        <f>SUM(K355-L355)</f>
        <v>7114.7199999999993</v>
      </c>
      <c r="L356" s="60" t="s">
        <v>192</v>
      </c>
    </row>
    <row r="357" spans="1:13" x14ac:dyDescent="0.25">
      <c r="A357" s="64"/>
      <c r="B357" s="65"/>
      <c r="C357" s="42"/>
      <c r="D357" s="49"/>
      <c r="E357" s="48"/>
      <c r="F357" s="45"/>
      <c r="G357" s="46"/>
      <c r="H357" s="82"/>
      <c r="I357" s="46"/>
      <c r="J357" s="47"/>
      <c r="K357" s="60"/>
      <c r="L357" s="60"/>
    </row>
    <row r="358" spans="1:13" x14ac:dyDescent="0.25">
      <c r="A358" s="64"/>
      <c r="B358" s="65"/>
      <c r="C358" s="42"/>
      <c r="D358" s="49"/>
      <c r="E358" s="48"/>
      <c r="F358" s="45"/>
      <c r="G358" s="46"/>
      <c r="H358" s="82"/>
      <c r="I358" s="46"/>
      <c r="J358" s="47"/>
      <c r="K358" s="60"/>
      <c r="L358" s="60"/>
    </row>
    <row r="359" spans="1:13" ht="18" x14ac:dyDescent="0.25">
      <c r="A359" s="52" t="s">
        <v>241</v>
      </c>
      <c r="B359" s="1"/>
      <c r="C359" s="1"/>
      <c r="D359" s="27"/>
      <c r="E359" s="20"/>
      <c r="F359" s="31"/>
      <c r="G359" s="6"/>
      <c r="H359" s="80" t="s">
        <v>241</v>
      </c>
      <c r="I359" s="6"/>
      <c r="J359" s="2"/>
      <c r="K359" s="56"/>
      <c r="L359" s="7"/>
    </row>
    <row r="360" spans="1:13" ht="18" x14ac:dyDescent="0.25">
      <c r="A360" s="8"/>
      <c r="B360" s="1"/>
      <c r="C360" s="1"/>
      <c r="D360" s="27"/>
      <c r="E360" s="20"/>
      <c r="F360" s="31"/>
      <c r="G360" s="6"/>
      <c r="H360" s="80"/>
      <c r="I360" s="6"/>
      <c r="J360" s="9" t="s">
        <v>6</v>
      </c>
      <c r="K360" s="56"/>
      <c r="L360" s="7"/>
    </row>
    <row r="361" spans="1:13" ht="18" x14ac:dyDescent="0.25">
      <c r="A361" s="5" t="s">
        <v>0</v>
      </c>
      <c r="B361" s="6" t="s">
        <v>1</v>
      </c>
      <c r="C361" s="6" t="s">
        <v>2</v>
      </c>
      <c r="D361" s="35" t="s">
        <v>3</v>
      </c>
      <c r="E361" s="21" t="s">
        <v>4</v>
      </c>
      <c r="F361" s="31" t="s">
        <v>15</v>
      </c>
      <c r="G361" s="6"/>
      <c r="H361" s="80" t="s">
        <v>0</v>
      </c>
      <c r="I361" s="6" t="s">
        <v>7</v>
      </c>
      <c r="J361" s="9" t="s">
        <v>2</v>
      </c>
      <c r="K361" s="56" t="s">
        <v>3</v>
      </c>
      <c r="L361" s="7" t="s">
        <v>4</v>
      </c>
    </row>
    <row r="363" spans="1:13" x14ac:dyDescent="0.25">
      <c r="C363" t="s">
        <v>62</v>
      </c>
      <c r="D363" s="32">
        <f>D356</f>
        <v>4647.4499999999989</v>
      </c>
      <c r="F363" s="32">
        <f>D356</f>
        <v>4647.4499999999989</v>
      </c>
      <c r="J363" t="s">
        <v>80</v>
      </c>
      <c r="K363" s="68">
        <f>K356</f>
        <v>7114.7199999999993</v>
      </c>
      <c r="L363" s="67"/>
      <c r="M363" s="11"/>
    </row>
    <row r="364" spans="1:13" x14ac:dyDescent="0.25">
      <c r="A364" s="10">
        <v>44105</v>
      </c>
      <c r="B364" t="s">
        <v>219</v>
      </c>
      <c r="C364" t="s">
        <v>43</v>
      </c>
      <c r="D364" s="32">
        <v>135</v>
      </c>
      <c r="F364" s="32">
        <f t="shared" ref="F364:F367" si="15">F363+D364-E364</f>
        <v>4782.4499999999989</v>
      </c>
      <c r="H364" s="83">
        <v>44106</v>
      </c>
      <c r="J364" t="s">
        <v>18</v>
      </c>
      <c r="K364" s="68">
        <v>268</v>
      </c>
      <c r="L364" s="67"/>
    </row>
    <row r="365" spans="1:13" x14ac:dyDescent="0.25">
      <c r="A365" s="10">
        <v>44106</v>
      </c>
      <c r="B365">
        <v>172</v>
      </c>
      <c r="C365" t="s">
        <v>250</v>
      </c>
      <c r="E365" s="11">
        <v>900</v>
      </c>
      <c r="F365" s="32">
        <f t="shared" si="15"/>
        <v>3882.4499999999989</v>
      </c>
      <c r="H365" s="83">
        <v>44109</v>
      </c>
      <c r="J365" t="s">
        <v>71</v>
      </c>
      <c r="K365" s="68"/>
      <c r="L365" s="67">
        <v>3.68</v>
      </c>
    </row>
    <row r="366" spans="1:13" x14ac:dyDescent="0.25">
      <c r="A366" s="10">
        <v>44106</v>
      </c>
      <c r="B366" t="s">
        <v>220</v>
      </c>
      <c r="C366" s="66" t="s">
        <v>43</v>
      </c>
      <c r="D366" s="32">
        <v>583</v>
      </c>
      <c r="F366" s="32">
        <f t="shared" si="15"/>
        <v>4465.4499999999989</v>
      </c>
      <c r="H366" s="83">
        <v>44110</v>
      </c>
      <c r="I366">
        <v>174</v>
      </c>
      <c r="J366" t="s">
        <v>423</v>
      </c>
      <c r="K366" s="68"/>
      <c r="L366" s="67">
        <v>350</v>
      </c>
    </row>
    <row r="367" spans="1:13" x14ac:dyDescent="0.25">
      <c r="A367" s="10">
        <v>44109</v>
      </c>
      <c r="B367" t="s">
        <v>221</v>
      </c>
      <c r="C367" s="66" t="s">
        <v>43</v>
      </c>
      <c r="D367" s="32">
        <v>250</v>
      </c>
      <c r="F367" s="32">
        <f t="shared" si="15"/>
        <v>4715.4499999999989</v>
      </c>
      <c r="H367" s="83">
        <v>44110</v>
      </c>
      <c r="I367">
        <v>175</v>
      </c>
      <c r="J367" t="s">
        <v>544</v>
      </c>
      <c r="K367" s="68"/>
      <c r="L367" s="67">
        <v>1843.34</v>
      </c>
    </row>
    <row r="368" spans="1:13" x14ac:dyDescent="0.25">
      <c r="A368" s="10">
        <v>44110</v>
      </c>
      <c r="B368" t="s">
        <v>222</v>
      </c>
      <c r="C368" t="s">
        <v>43</v>
      </c>
      <c r="D368" s="32">
        <v>190</v>
      </c>
      <c r="F368" s="32">
        <f t="shared" ref="F368:F393" si="16">F367+D368-E368</f>
        <v>4905.4499999999989</v>
      </c>
      <c r="H368" s="83">
        <v>44110</v>
      </c>
      <c r="J368" t="s">
        <v>258</v>
      </c>
      <c r="K368" s="68"/>
      <c r="L368" s="67">
        <v>2</v>
      </c>
    </row>
    <row r="369" spans="1:12" x14ac:dyDescent="0.25">
      <c r="A369" s="10">
        <v>44110</v>
      </c>
      <c r="B369">
        <v>176</v>
      </c>
      <c r="C369" t="s">
        <v>234</v>
      </c>
      <c r="E369" s="11">
        <v>72.95</v>
      </c>
      <c r="F369" s="32">
        <f t="shared" si="16"/>
        <v>4832.4999999999991</v>
      </c>
      <c r="G369" t="s">
        <v>248</v>
      </c>
      <c r="H369" s="83">
        <v>44110</v>
      </c>
      <c r="J369" t="s">
        <v>18</v>
      </c>
      <c r="K369" s="68">
        <v>380</v>
      </c>
      <c r="L369" s="67"/>
    </row>
    <row r="370" spans="1:12" x14ac:dyDescent="0.25">
      <c r="A370" s="10">
        <v>44111</v>
      </c>
      <c r="B370" t="s">
        <v>223</v>
      </c>
      <c r="C370" s="66" t="s">
        <v>43</v>
      </c>
      <c r="D370" s="32">
        <v>182</v>
      </c>
      <c r="F370" s="32">
        <f t="shared" si="16"/>
        <v>5014.4999999999991</v>
      </c>
      <c r="H370" s="83">
        <v>44110</v>
      </c>
      <c r="J370" t="s">
        <v>259</v>
      </c>
      <c r="K370" s="68"/>
      <c r="L370" s="67">
        <v>8.33</v>
      </c>
    </row>
    <row r="371" spans="1:12" x14ac:dyDescent="0.25">
      <c r="A371" s="10">
        <v>44112</v>
      </c>
      <c r="B371" t="s">
        <v>224</v>
      </c>
      <c r="C371" s="66" t="s">
        <v>43</v>
      </c>
      <c r="D371" s="32">
        <v>215</v>
      </c>
      <c r="F371" s="32">
        <f t="shared" si="16"/>
        <v>5229.4999999999991</v>
      </c>
      <c r="H371" s="83">
        <v>44111</v>
      </c>
      <c r="J371" t="s">
        <v>89</v>
      </c>
      <c r="K371" s="68"/>
      <c r="L371" s="67">
        <v>34.97</v>
      </c>
    </row>
    <row r="372" spans="1:12" x14ac:dyDescent="0.25">
      <c r="A372" s="10">
        <v>44113</v>
      </c>
      <c r="B372" t="s">
        <v>225</v>
      </c>
      <c r="C372" s="66" t="s">
        <v>43</v>
      </c>
      <c r="D372" s="32">
        <v>789</v>
      </c>
      <c r="F372" s="32">
        <f t="shared" si="16"/>
        <v>6018.4999999999991</v>
      </c>
      <c r="H372" s="83">
        <v>44113</v>
      </c>
      <c r="J372" t="s">
        <v>18</v>
      </c>
      <c r="K372" s="68">
        <v>210</v>
      </c>
      <c r="L372" s="67"/>
    </row>
    <row r="373" spans="1:12" x14ac:dyDescent="0.25">
      <c r="A373" s="10">
        <v>44113</v>
      </c>
      <c r="B373">
        <v>177</v>
      </c>
      <c r="C373" t="s">
        <v>235</v>
      </c>
      <c r="E373" s="11">
        <v>60.8</v>
      </c>
      <c r="F373" s="32">
        <f t="shared" si="16"/>
        <v>5957.6999999999989</v>
      </c>
      <c r="G373" t="s">
        <v>248</v>
      </c>
      <c r="H373" s="83">
        <v>44117</v>
      </c>
      <c r="J373" t="s">
        <v>18</v>
      </c>
      <c r="K373" s="68">
        <v>374</v>
      </c>
      <c r="L373" s="67"/>
    </row>
    <row r="374" spans="1:12" x14ac:dyDescent="0.25">
      <c r="A374" s="10">
        <v>44114</v>
      </c>
      <c r="B374">
        <v>178</v>
      </c>
      <c r="C374" t="s">
        <v>424</v>
      </c>
      <c r="E374" s="11">
        <v>7</v>
      </c>
      <c r="F374" s="32">
        <f t="shared" si="16"/>
        <v>5950.6999999999989</v>
      </c>
      <c r="H374" s="83">
        <v>44119</v>
      </c>
      <c r="J374" t="s">
        <v>18</v>
      </c>
      <c r="K374" s="68">
        <v>160</v>
      </c>
      <c r="L374" s="67"/>
    </row>
    <row r="375" spans="1:12" x14ac:dyDescent="0.25">
      <c r="A375" s="10">
        <v>44116</v>
      </c>
      <c r="B375">
        <v>180</v>
      </c>
      <c r="C375" t="s">
        <v>237</v>
      </c>
      <c r="E375" s="11">
        <v>127.9</v>
      </c>
      <c r="F375" s="32">
        <f t="shared" si="16"/>
        <v>5822.7999999999993</v>
      </c>
      <c r="H375" s="83">
        <v>44119</v>
      </c>
      <c r="J375" t="s">
        <v>78</v>
      </c>
      <c r="K375" s="68"/>
      <c r="L375" s="67">
        <v>72.989999999999995</v>
      </c>
    </row>
    <row r="376" spans="1:12" x14ac:dyDescent="0.25">
      <c r="A376" s="10">
        <v>44116</v>
      </c>
      <c r="B376">
        <v>181</v>
      </c>
      <c r="C376" t="s">
        <v>238</v>
      </c>
      <c r="E376" s="11">
        <v>32.299999999999997</v>
      </c>
      <c r="F376" s="32">
        <f t="shared" si="16"/>
        <v>5790.4999999999991</v>
      </c>
      <c r="H376" s="83">
        <v>44484</v>
      </c>
      <c r="J376" t="s">
        <v>600</v>
      </c>
      <c r="K376" s="68"/>
      <c r="L376" s="67">
        <v>0.85</v>
      </c>
    </row>
    <row r="377" spans="1:12" x14ac:dyDescent="0.25">
      <c r="A377" s="10">
        <v>44117</v>
      </c>
      <c r="B377" t="s">
        <v>226</v>
      </c>
      <c r="C377" s="66" t="s">
        <v>43</v>
      </c>
      <c r="D377" s="32">
        <v>380</v>
      </c>
      <c r="F377" s="32">
        <f t="shared" si="16"/>
        <v>6170.4999999999991</v>
      </c>
      <c r="H377" s="83">
        <v>44120</v>
      </c>
      <c r="J377" t="s">
        <v>43</v>
      </c>
      <c r="K377" s="68">
        <v>110</v>
      </c>
      <c r="L377" s="67"/>
    </row>
    <row r="378" spans="1:12" x14ac:dyDescent="0.25">
      <c r="A378" s="10">
        <v>44118</v>
      </c>
      <c r="B378" t="s">
        <v>227</v>
      </c>
      <c r="C378" s="66" t="s">
        <v>43</v>
      </c>
      <c r="D378" s="32">
        <v>236</v>
      </c>
      <c r="F378" s="32">
        <f t="shared" si="16"/>
        <v>6406.4999999999991</v>
      </c>
      <c r="H378" s="83">
        <v>44485</v>
      </c>
      <c r="I378">
        <v>182</v>
      </c>
      <c r="J378" t="s">
        <v>260</v>
      </c>
      <c r="K378" s="68"/>
      <c r="L378" s="67">
        <v>890</v>
      </c>
    </row>
    <row r="379" spans="1:12" x14ac:dyDescent="0.25">
      <c r="A379" s="10">
        <v>44120</v>
      </c>
      <c r="B379" t="s">
        <v>228</v>
      </c>
      <c r="C379" t="s">
        <v>43</v>
      </c>
      <c r="D379" s="32">
        <v>420</v>
      </c>
      <c r="F379" s="32">
        <f t="shared" si="16"/>
        <v>6826.4999999999991</v>
      </c>
      <c r="H379" s="83">
        <v>44124</v>
      </c>
      <c r="J379" t="s">
        <v>43</v>
      </c>
      <c r="K379" s="68">
        <v>90</v>
      </c>
      <c r="L379" s="67"/>
    </row>
    <row r="380" spans="1:12" x14ac:dyDescent="0.25">
      <c r="A380" s="10">
        <v>44120</v>
      </c>
      <c r="B380">
        <v>183</v>
      </c>
      <c r="C380" t="s">
        <v>239</v>
      </c>
      <c r="E380" s="11">
        <v>89</v>
      </c>
      <c r="F380" s="32">
        <f t="shared" si="16"/>
        <v>6737.4999999999991</v>
      </c>
      <c r="G380" t="s">
        <v>202</v>
      </c>
      <c r="H380" s="83">
        <v>44127</v>
      </c>
      <c r="I380">
        <v>185</v>
      </c>
      <c r="J380" t="s">
        <v>425</v>
      </c>
      <c r="K380" s="68"/>
      <c r="L380" s="67">
        <v>400</v>
      </c>
    </row>
    <row r="381" spans="1:12" x14ac:dyDescent="0.25">
      <c r="A381" s="10">
        <v>44122</v>
      </c>
      <c r="B381">
        <v>184</v>
      </c>
      <c r="C381" t="s">
        <v>240</v>
      </c>
      <c r="E381" s="11">
        <v>53.13</v>
      </c>
      <c r="F381" s="32">
        <f t="shared" si="16"/>
        <v>6684.369999999999</v>
      </c>
      <c r="G381" t="s">
        <v>202</v>
      </c>
      <c r="H381" s="83">
        <v>44127</v>
      </c>
      <c r="J381" t="s">
        <v>261</v>
      </c>
      <c r="K381" s="68"/>
      <c r="L381" s="67">
        <v>1</v>
      </c>
    </row>
    <row r="382" spans="1:12" x14ac:dyDescent="0.25">
      <c r="A382" s="10">
        <v>44123</v>
      </c>
      <c r="B382" t="s">
        <v>229</v>
      </c>
      <c r="C382" s="66" t="s">
        <v>43</v>
      </c>
      <c r="D382" s="32">
        <v>530</v>
      </c>
      <c r="F382" s="32">
        <f t="shared" si="16"/>
        <v>7214.369999999999</v>
      </c>
      <c r="H382" s="83">
        <v>44127</v>
      </c>
      <c r="J382" t="s">
        <v>43</v>
      </c>
      <c r="K382" s="68">
        <v>105</v>
      </c>
      <c r="L382" s="67"/>
    </row>
    <row r="383" spans="1:12" x14ac:dyDescent="0.25">
      <c r="A383" s="10">
        <v>44124</v>
      </c>
      <c r="B383" t="s">
        <v>230</v>
      </c>
      <c r="C383" s="66" t="s">
        <v>43</v>
      </c>
      <c r="D383" s="32">
        <v>262.5</v>
      </c>
      <c r="F383" s="32">
        <f t="shared" si="16"/>
        <v>7476.869999999999</v>
      </c>
      <c r="H383" s="83">
        <v>44129</v>
      </c>
      <c r="I383">
        <v>186</v>
      </c>
      <c r="J383" t="s">
        <v>387</v>
      </c>
      <c r="K383" s="68"/>
      <c r="L383" s="67">
        <v>35.880000000000003</v>
      </c>
    </row>
    <row r="384" spans="1:12" x14ac:dyDescent="0.25">
      <c r="A384" s="10">
        <v>44125</v>
      </c>
      <c r="B384" t="s">
        <v>231</v>
      </c>
      <c r="C384" s="66" t="s">
        <v>43</v>
      </c>
      <c r="D384" s="32">
        <v>80</v>
      </c>
      <c r="F384" s="32">
        <f t="shared" si="16"/>
        <v>7556.869999999999</v>
      </c>
      <c r="H384" s="83">
        <v>44129</v>
      </c>
      <c r="I384">
        <v>188</v>
      </c>
      <c r="J384" t="s">
        <v>93</v>
      </c>
      <c r="K384" s="68"/>
      <c r="L384" s="67">
        <v>55.06</v>
      </c>
    </row>
    <row r="385" spans="1:12" x14ac:dyDescent="0.25">
      <c r="A385" s="10">
        <v>44126</v>
      </c>
      <c r="B385" t="s">
        <v>232</v>
      </c>
      <c r="C385" s="66" t="s">
        <v>43</v>
      </c>
      <c r="D385" s="32">
        <v>60</v>
      </c>
      <c r="F385" s="32">
        <f t="shared" si="16"/>
        <v>7616.869999999999</v>
      </c>
      <c r="H385" s="83">
        <v>44130</v>
      </c>
      <c r="J385" t="s">
        <v>195</v>
      </c>
      <c r="K385" s="68"/>
      <c r="L385" s="67">
        <v>2</v>
      </c>
    </row>
    <row r="386" spans="1:12" x14ac:dyDescent="0.25">
      <c r="A386" s="10">
        <v>44130</v>
      </c>
      <c r="B386" t="s">
        <v>304</v>
      </c>
      <c r="C386" s="66" t="s">
        <v>43</v>
      </c>
      <c r="D386" s="32">
        <v>100</v>
      </c>
      <c r="F386" s="32">
        <f t="shared" si="16"/>
        <v>7716.869999999999</v>
      </c>
      <c r="H386" s="83">
        <v>44131</v>
      </c>
      <c r="J386" t="s">
        <v>43</v>
      </c>
      <c r="K386" s="68">
        <v>250</v>
      </c>
      <c r="L386" s="67"/>
    </row>
    <row r="387" spans="1:12" x14ac:dyDescent="0.25">
      <c r="A387" s="10">
        <v>44131</v>
      </c>
      <c r="B387" t="s">
        <v>305</v>
      </c>
      <c r="C387" s="66" t="s">
        <v>43</v>
      </c>
      <c r="D387" s="32">
        <v>40</v>
      </c>
      <c r="F387" s="32">
        <f t="shared" si="16"/>
        <v>7756.869999999999</v>
      </c>
      <c r="H387" s="83">
        <v>44131</v>
      </c>
      <c r="I387">
        <v>190</v>
      </c>
      <c r="J387" t="s">
        <v>426</v>
      </c>
      <c r="K387" s="68">
        <v>40.11</v>
      </c>
      <c r="L387" s="67"/>
    </row>
    <row r="388" spans="1:12" x14ac:dyDescent="0.25">
      <c r="A388" s="10">
        <v>44131</v>
      </c>
      <c r="B388">
        <v>189</v>
      </c>
      <c r="C388" s="66" t="s">
        <v>251</v>
      </c>
      <c r="E388" s="11">
        <v>42</v>
      </c>
      <c r="F388" s="32">
        <f t="shared" si="16"/>
        <v>7714.869999999999</v>
      </c>
      <c r="H388" s="83">
        <v>44131</v>
      </c>
      <c r="I388">
        <v>191</v>
      </c>
      <c r="J388" t="s">
        <v>290</v>
      </c>
      <c r="K388" s="68"/>
      <c r="L388" s="67">
        <v>14.26</v>
      </c>
    </row>
    <row r="389" spans="1:12" x14ac:dyDescent="0.25">
      <c r="A389" s="10">
        <v>44133</v>
      </c>
      <c r="B389" t="s">
        <v>306</v>
      </c>
      <c r="C389" s="66" t="s">
        <v>43</v>
      </c>
      <c r="D389" s="32">
        <v>725</v>
      </c>
      <c r="F389" s="32">
        <f t="shared" si="16"/>
        <v>8439.869999999999</v>
      </c>
      <c r="G389" t="s">
        <v>427</v>
      </c>
      <c r="H389" s="83">
        <v>44131</v>
      </c>
      <c r="J389" t="s">
        <v>195</v>
      </c>
      <c r="K389" s="68"/>
      <c r="L389" s="67">
        <v>1</v>
      </c>
    </row>
    <row r="390" spans="1:12" x14ac:dyDescent="0.25">
      <c r="A390" s="10">
        <v>44134</v>
      </c>
      <c r="B390" t="s">
        <v>307</v>
      </c>
      <c r="C390" s="66" t="s">
        <v>43</v>
      </c>
      <c r="D390" s="32">
        <v>125</v>
      </c>
      <c r="F390" s="32">
        <f t="shared" si="16"/>
        <v>8564.869999999999</v>
      </c>
      <c r="H390" s="83">
        <v>44132</v>
      </c>
      <c r="J390" t="s">
        <v>43</v>
      </c>
      <c r="K390" s="11">
        <v>110</v>
      </c>
    </row>
    <row r="391" spans="1:12" x14ac:dyDescent="0.25">
      <c r="A391" s="10">
        <v>44134</v>
      </c>
      <c r="B391">
        <v>192</v>
      </c>
      <c r="C391" t="s">
        <v>545</v>
      </c>
      <c r="E391" s="68">
        <v>307.77999999999997</v>
      </c>
      <c r="F391" s="32">
        <f t="shared" si="16"/>
        <v>8257.0899999999983</v>
      </c>
      <c r="H391" s="83">
        <v>44133</v>
      </c>
      <c r="J391" t="s">
        <v>43</v>
      </c>
      <c r="K391" s="11">
        <v>287.5</v>
      </c>
    </row>
    <row r="392" spans="1:12" x14ac:dyDescent="0.25">
      <c r="A392" s="10">
        <v>44134</v>
      </c>
      <c r="B392">
        <v>193</v>
      </c>
      <c r="C392" s="66" t="s">
        <v>546</v>
      </c>
      <c r="E392" s="68">
        <v>905.5</v>
      </c>
      <c r="F392" s="32">
        <f t="shared" si="16"/>
        <v>7351.5899999999983</v>
      </c>
    </row>
    <row r="393" spans="1:12" x14ac:dyDescent="0.25">
      <c r="A393" s="10">
        <v>44134</v>
      </c>
      <c r="B393">
        <v>194</v>
      </c>
      <c r="C393" s="66" t="s">
        <v>546</v>
      </c>
      <c r="E393" s="68">
        <v>167.45</v>
      </c>
      <c r="F393" s="32">
        <f t="shared" si="16"/>
        <v>7184.1399999999985</v>
      </c>
    </row>
    <row r="395" spans="1:12" x14ac:dyDescent="0.25">
      <c r="E395" s="68"/>
    </row>
    <row r="396" spans="1:12" x14ac:dyDescent="0.25">
      <c r="E396" s="68"/>
    </row>
    <row r="397" spans="1:12" ht="16.5" thickBot="1" x14ac:dyDescent="0.3">
      <c r="G397" s="46"/>
      <c r="H397" s="82"/>
      <c r="I397" s="46"/>
      <c r="J397" s="47"/>
    </row>
    <row r="398" spans="1:12" ht="16.5" thickBot="1" x14ac:dyDescent="0.3">
      <c r="A398" s="40"/>
      <c r="B398" s="41"/>
      <c r="C398" s="42" t="s">
        <v>59</v>
      </c>
      <c r="D398" s="43">
        <f>SUM(D359:D393)</f>
        <v>9949.9499999999989</v>
      </c>
      <c r="E398" s="44">
        <f>SUM(E359:E393)</f>
        <v>2765.81</v>
      </c>
      <c r="F398" s="45"/>
      <c r="G398" s="46"/>
      <c r="H398" s="82"/>
      <c r="I398" s="46"/>
      <c r="J398" s="47"/>
      <c r="K398" s="43">
        <f>SUM(K363:K391)</f>
        <v>9499.33</v>
      </c>
      <c r="L398" s="43">
        <f>SUM(L363:L391)</f>
        <v>3715.3599999999997</v>
      </c>
    </row>
    <row r="399" spans="1:12" ht="16.5" thickBot="1" x14ac:dyDescent="0.3">
      <c r="A399" s="40"/>
      <c r="B399" s="41"/>
      <c r="C399" s="42" t="s">
        <v>60</v>
      </c>
      <c r="D399" s="43">
        <f>SUM(D398-E398)</f>
        <v>7184.1399999999994</v>
      </c>
      <c r="E399" s="48"/>
      <c r="F399" s="45"/>
      <c r="K399" s="73">
        <f>SUM(K398-L398)</f>
        <v>5783.97</v>
      </c>
      <c r="L399" s="60"/>
    </row>
    <row r="401" spans="1:12" ht="18" x14ac:dyDescent="0.25">
      <c r="A401" s="52" t="s">
        <v>243</v>
      </c>
      <c r="B401" s="1"/>
      <c r="C401" s="1"/>
      <c r="D401" s="27"/>
      <c r="E401" s="20"/>
      <c r="F401" s="31"/>
      <c r="G401" s="6"/>
      <c r="H401" s="80" t="s">
        <v>243</v>
      </c>
      <c r="I401" s="6"/>
      <c r="J401" s="2"/>
      <c r="K401" s="56"/>
      <c r="L401" s="7"/>
    </row>
    <row r="402" spans="1:12" ht="18" x14ac:dyDescent="0.25">
      <c r="A402" s="8"/>
      <c r="B402" s="1"/>
      <c r="C402" s="1"/>
      <c r="D402" s="27"/>
      <c r="E402" s="20"/>
      <c r="F402" s="31"/>
      <c r="G402" s="6"/>
      <c r="H402" s="80"/>
      <c r="I402" s="6"/>
      <c r="J402" s="9" t="s">
        <v>6</v>
      </c>
      <c r="K402" s="56"/>
      <c r="L402" s="7"/>
    </row>
    <row r="403" spans="1:12" ht="18" x14ac:dyDescent="0.25">
      <c r="A403" s="5" t="s">
        <v>0</v>
      </c>
      <c r="B403" s="6" t="s">
        <v>1</v>
      </c>
      <c r="C403" s="6" t="s">
        <v>2</v>
      </c>
      <c r="D403" s="35" t="s">
        <v>3</v>
      </c>
      <c r="E403" s="21" t="s">
        <v>4</v>
      </c>
      <c r="F403" s="31" t="s">
        <v>15</v>
      </c>
      <c r="G403" s="6"/>
      <c r="H403" s="80" t="s">
        <v>0</v>
      </c>
      <c r="I403" s="6" t="s">
        <v>7</v>
      </c>
      <c r="J403" s="9" t="s">
        <v>2</v>
      </c>
      <c r="K403" s="56" t="s">
        <v>3</v>
      </c>
      <c r="L403" s="7" t="s">
        <v>4</v>
      </c>
    </row>
    <row r="405" spans="1:12" x14ac:dyDescent="0.25">
      <c r="C405" t="s">
        <v>62</v>
      </c>
      <c r="D405" s="32">
        <f>D399</f>
        <v>7184.1399999999994</v>
      </c>
      <c r="F405" s="32">
        <f>D399</f>
        <v>7184.1399999999994</v>
      </c>
      <c r="J405" t="s">
        <v>80</v>
      </c>
      <c r="K405" s="11">
        <f>K399</f>
        <v>5783.97</v>
      </c>
    </row>
    <row r="406" spans="1:12" x14ac:dyDescent="0.25">
      <c r="A406" s="10">
        <v>44137</v>
      </c>
      <c r="B406" t="s">
        <v>308</v>
      </c>
      <c r="C406" t="s">
        <v>43</v>
      </c>
      <c r="D406" s="32">
        <v>390</v>
      </c>
      <c r="F406" s="32">
        <f t="shared" ref="F406:F432" si="17">F405+D406-E406</f>
        <v>7574.1399999999994</v>
      </c>
      <c r="H406" s="83">
        <v>44137</v>
      </c>
      <c r="I406">
        <v>195</v>
      </c>
      <c r="J406" s="69" t="s">
        <v>266</v>
      </c>
      <c r="K406" s="68"/>
      <c r="L406" s="67">
        <v>112.78</v>
      </c>
    </row>
    <row r="407" spans="1:12" x14ac:dyDescent="0.25">
      <c r="A407" s="10">
        <v>44138</v>
      </c>
      <c r="B407" t="s">
        <v>309</v>
      </c>
      <c r="C407" t="s">
        <v>43</v>
      </c>
      <c r="D407" s="32">
        <v>280</v>
      </c>
      <c r="F407" s="32">
        <f t="shared" si="17"/>
        <v>7854.1399999999994</v>
      </c>
      <c r="H407" s="83">
        <v>44137</v>
      </c>
      <c r="J407" t="s">
        <v>267</v>
      </c>
      <c r="L407" s="32">
        <v>1</v>
      </c>
    </row>
    <row r="408" spans="1:12" x14ac:dyDescent="0.25">
      <c r="A408" s="10">
        <v>44138</v>
      </c>
      <c r="B408">
        <v>196</v>
      </c>
      <c r="C408" t="s">
        <v>244</v>
      </c>
      <c r="E408" s="11">
        <v>1200</v>
      </c>
      <c r="F408" s="32">
        <f t="shared" si="17"/>
        <v>6654.1399999999994</v>
      </c>
      <c r="H408" s="83">
        <v>44138</v>
      </c>
      <c r="J408" t="s">
        <v>71</v>
      </c>
      <c r="L408" s="32">
        <v>3.68</v>
      </c>
    </row>
    <row r="409" spans="1:12" x14ac:dyDescent="0.25">
      <c r="A409" s="10">
        <v>44139</v>
      </c>
      <c r="B409" t="s">
        <v>310</v>
      </c>
      <c r="C409" t="s">
        <v>43</v>
      </c>
      <c r="D409" s="32">
        <v>540</v>
      </c>
      <c r="F409" s="32">
        <f t="shared" si="17"/>
        <v>7194.1399999999994</v>
      </c>
      <c r="J409" t="s">
        <v>43</v>
      </c>
      <c r="K409" s="11">
        <v>120</v>
      </c>
    </row>
    <row r="410" spans="1:12" x14ac:dyDescent="0.25">
      <c r="A410" s="10">
        <v>44140</v>
      </c>
      <c r="B410" t="s">
        <v>311</v>
      </c>
      <c r="C410" t="s">
        <v>43</v>
      </c>
      <c r="D410" s="32">
        <v>575</v>
      </c>
      <c r="F410" s="32">
        <f>F409+D410-E410</f>
        <v>7769.1399999999994</v>
      </c>
      <c r="H410" s="83">
        <v>44139</v>
      </c>
      <c r="J410" t="s">
        <v>43</v>
      </c>
      <c r="K410" s="11">
        <v>220</v>
      </c>
    </row>
    <row r="411" spans="1:12" x14ac:dyDescent="0.25">
      <c r="A411" s="10">
        <v>44141</v>
      </c>
      <c r="C411" t="s">
        <v>155</v>
      </c>
      <c r="E411" s="11">
        <v>280</v>
      </c>
      <c r="F411" s="32">
        <f t="shared" si="17"/>
        <v>7489.1399999999994</v>
      </c>
      <c r="H411" s="83">
        <v>44140</v>
      </c>
      <c r="I411">
        <v>197</v>
      </c>
      <c r="J411" t="s">
        <v>76</v>
      </c>
      <c r="L411" s="32">
        <v>118.01</v>
      </c>
    </row>
    <row r="412" spans="1:12" x14ac:dyDescent="0.25">
      <c r="A412" s="10">
        <v>44141</v>
      </c>
      <c r="B412" t="s">
        <v>599</v>
      </c>
      <c r="C412" t="s">
        <v>43</v>
      </c>
      <c r="D412" s="32">
        <v>410</v>
      </c>
      <c r="F412" s="32">
        <f t="shared" si="17"/>
        <v>7899.1399999999994</v>
      </c>
      <c r="H412" s="83">
        <v>44140</v>
      </c>
      <c r="J412" t="s">
        <v>268</v>
      </c>
      <c r="L412" s="32">
        <v>1</v>
      </c>
    </row>
    <row r="413" spans="1:12" x14ac:dyDescent="0.25">
      <c r="A413" s="10">
        <v>44142</v>
      </c>
      <c r="B413">
        <v>202</v>
      </c>
      <c r="C413" t="s">
        <v>253</v>
      </c>
      <c r="E413" s="11">
        <v>10.1</v>
      </c>
      <c r="F413" s="32">
        <f t="shared" si="17"/>
        <v>7889.0399999999991</v>
      </c>
      <c r="H413" s="83">
        <v>44140</v>
      </c>
      <c r="J413" t="s">
        <v>43</v>
      </c>
      <c r="K413" s="11">
        <v>318</v>
      </c>
    </row>
    <row r="414" spans="1:12" x14ac:dyDescent="0.25">
      <c r="A414" s="10">
        <v>44142</v>
      </c>
      <c r="B414">
        <v>203</v>
      </c>
      <c r="C414" t="s">
        <v>254</v>
      </c>
      <c r="E414" s="11">
        <v>38.64</v>
      </c>
      <c r="F414" s="32">
        <f t="shared" si="17"/>
        <v>7850.3999999999987</v>
      </c>
      <c r="H414" s="83">
        <v>44140</v>
      </c>
      <c r="J414" t="s">
        <v>269</v>
      </c>
      <c r="L414" s="32">
        <v>8.33</v>
      </c>
    </row>
    <row r="415" spans="1:12" x14ac:dyDescent="0.25">
      <c r="A415" s="10">
        <v>44145</v>
      </c>
      <c r="B415" t="s">
        <v>312</v>
      </c>
      <c r="C415" t="s">
        <v>43</v>
      </c>
      <c r="D415" s="32">
        <v>140</v>
      </c>
      <c r="F415" s="32">
        <f t="shared" si="17"/>
        <v>7990.3999999999987</v>
      </c>
      <c r="H415" s="83">
        <v>44141</v>
      </c>
      <c r="I415">
        <v>198</v>
      </c>
      <c r="J415" t="s">
        <v>270</v>
      </c>
      <c r="L415" s="32">
        <v>350</v>
      </c>
    </row>
    <row r="416" spans="1:12" x14ac:dyDescent="0.25">
      <c r="A416" s="10">
        <v>44146</v>
      </c>
      <c r="B416">
        <v>204</v>
      </c>
      <c r="C416" t="s">
        <v>252</v>
      </c>
      <c r="E416" s="11">
        <v>5.4</v>
      </c>
      <c r="F416" s="32">
        <f t="shared" si="17"/>
        <v>7984.9999999999991</v>
      </c>
      <c r="H416" s="83">
        <v>44141</v>
      </c>
      <c r="I416">
        <v>199</v>
      </c>
      <c r="J416" t="s">
        <v>428</v>
      </c>
      <c r="L416" s="32">
        <v>1843.34</v>
      </c>
    </row>
    <row r="417" spans="1:12" x14ac:dyDescent="0.25">
      <c r="A417" s="10">
        <v>44146</v>
      </c>
      <c r="B417" t="s">
        <v>313</v>
      </c>
      <c r="C417" t="s">
        <v>43</v>
      </c>
      <c r="D417" s="32">
        <v>670</v>
      </c>
      <c r="F417" s="32">
        <f t="shared" si="17"/>
        <v>8655</v>
      </c>
      <c r="H417" s="83">
        <v>44141</v>
      </c>
      <c r="I417">
        <v>200</v>
      </c>
      <c r="J417" t="s">
        <v>271</v>
      </c>
      <c r="L417" s="32">
        <v>131.54</v>
      </c>
    </row>
    <row r="418" spans="1:12" x14ac:dyDescent="0.25">
      <c r="A418" s="10">
        <v>44147</v>
      </c>
      <c r="B418" t="s">
        <v>314</v>
      </c>
      <c r="C418" t="s">
        <v>43</v>
      </c>
      <c r="D418" s="32">
        <v>305</v>
      </c>
      <c r="F418" s="32">
        <f t="shared" si="17"/>
        <v>8960</v>
      </c>
      <c r="H418" s="83">
        <v>44141</v>
      </c>
      <c r="I418">
        <v>201</v>
      </c>
      <c r="J418" t="s">
        <v>272</v>
      </c>
      <c r="L418" s="32">
        <v>2400</v>
      </c>
    </row>
    <row r="419" spans="1:12" x14ac:dyDescent="0.25">
      <c r="A419" s="10">
        <v>44148</v>
      </c>
      <c r="B419">
        <v>205</v>
      </c>
      <c r="C419" t="s">
        <v>249</v>
      </c>
      <c r="E419" s="11">
        <v>6.5</v>
      </c>
      <c r="F419" s="32">
        <f t="shared" si="17"/>
        <v>8953.5</v>
      </c>
      <c r="H419" s="83">
        <v>44141</v>
      </c>
      <c r="J419" t="s">
        <v>273</v>
      </c>
      <c r="L419" s="32">
        <v>4</v>
      </c>
    </row>
    <row r="420" spans="1:12" x14ac:dyDescent="0.25">
      <c r="A420" s="10">
        <v>44148</v>
      </c>
      <c r="B420" t="s">
        <v>315</v>
      </c>
      <c r="C420" t="s">
        <v>43</v>
      </c>
      <c r="D420" s="32">
        <v>270</v>
      </c>
      <c r="F420" s="32">
        <f t="shared" si="17"/>
        <v>9223.5</v>
      </c>
      <c r="H420" s="83">
        <v>44141</v>
      </c>
      <c r="J420" t="s">
        <v>43</v>
      </c>
      <c r="K420" s="11">
        <v>200</v>
      </c>
    </row>
    <row r="421" spans="1:12" x14ac:dyDescent="0.25">
      <c r="A421" s="10">
        <v>44152</v>
      </c>
      <c r="B421" t="s">
        <v>316</v>
      </c>
      <c r="C421" t="s">
        <v>43</v>
      </c>
      <c r="D421" s="32">
        <v>100</v>
      </c>
      <c r="F421" s="32">
        <f t="shared" si="17"/>
        <v>9323.5</v>
      </c>
      <c r="H421" s="83">
        <v>44141</v>
      </c>
      <c r="J421" t="s">
        <v>31</v>
      </c>
      <c r="K421" s="11">
        <v>280</v>
      </c>
    </row>
    <row r="422" spans="1:12" x14ac:dyDescent="0.25">
      <c r="A422" s="10">
        <v>44154</v>
      </c>
      <c r="B422" t="s">
        <v>369</v>
      </c>
      <c r="C422" t="s">
        <v>43</v>
      </c>
      <c r="D422" s="32">
        <v>120</v>
      </c>
      <c r="F422" s="32">
        <f t="shared" si="17"/>
        <v>9443.5</v>
      </c>
      <c r="H422" s="83">
        <v>44145</v>
      </c>
      <c r="J422" t="s">
        <v>43</v>
      </c>
      <c r="K422" s="11">
        <v>110</v>
      </c>
    </row>
    <row r="423" spans="1:12" x14ac:dyDescent="0.25">
      <c r="A423" s="10">
        <v>44155</v>
      </c>
      <c r="B423" t="s">
        <v>317</v>
      </c>
      <c r="C423" t="s">
        <v>43</v>
      </c>
      <c r="D423" s="32">
        <v>447.5</v>
      </c>
      <c r="F423" s="32">
        <f t="shared" si="17"/>
        <v>9891</v>
      </c>
      <c r="H423" s="83">
        <v>44146</v>
      </c>
      <c r="J423" t="s">
        <v>43</v>
      </c>
      <c r="K423" s="11">
        <v>150</v>
      </c>
    </row>
    <row r="424" spans="1:12" x14ac:dyDescent="0.25">
      <c r="A424" s="10">
        <v>44158</v>
      </c>
      <c r="B424">
        <v>207</v>
      </c>
      <c r="C424" t="s">
        <v>148</v>
      </c>
      <c r="E424" s="11">
        <v>9.6</v>
      </c>
      <c r="F424" s="32">
        <f t="shared" si="17"/>
        <v>9881.4</v>
      </c>
      <c r="H424" s="83">
        <v>44147</v>
      </c>
      <c r="J424" t="s">
        <v>43</v>
      </c>
      <c r="K424" s="11">
        <v>90</v>
      </c>
    </row>
    <row r="425" spans="1:12" x14ac:dyDescent="0.25">
      <c r="A425" s="10">
        <v>44162</v>
      </c>
      <c r="B425">
        <v>209</v>
      </c>
      <c r="C425" t="s">
        <v>278</v>
      </c>
      <c r="E425" s="11">
        <v>44.95</v>
      </c>
      <c r="F425" s="32">
        <f t="shared" si="17"/>
        <v>9836.4499999999989</v>
      </c>
      <c r="G425" t="s">
        <v>202</v>
      </c>
      <c r="H425" s="83">
        <v>44148</v>
      </c>
      <c r="J425" t="s">
        <v>78</v>
      </c>
      <c r="L425" s="32">
        <v>124.68</v>
      </c>
    </row>
    <row r="426" spans="1:12" x14ac:dyDescent="0.25">
      <c r="A426" s="10">
        <v>44162</v>
      </c>
      <c r="B426">
        <v>210</v>
      </c>
      <c r="C426" t="s">
        <v>277</v>
      </c>
      <c r="E426" s="11">
        <v>15</v>
      </c>
      <c r="F426" s="32">
        <f t="shared" si="17"/>
        <v>9821.4499999999989</v>
      </c>
      <c r="G426" t="s">
        <v>202</v>
      </c>
      <c r="H426" s="83">
        <v>44148</v>
      </c>
      <c r="J426" t="s">
        <v>87</v>
      </c>
      <c r="L426" s="32">
        <v>2.85</v>
      </c>
    </row>
    <row r="427" spans="1:12" x14ac:dyDescent="0.25">
      <c r="A427" s="10">
        <v>44165</v>
      </c>
      <c r="B427" t="s">
        <v>319</v>
      </c>
      <c r="C427" t="s">
        <v>43</v>
      </c>
      <c r="D427" s="32">
        <v>252.2</v>
      </c>
      <c r="F427" s="32">
        <f t="shared" si="17"/>
        <v>10073.65</v>
      </c>
      <c r="H427" s="83">
        <v>44152</v>
      </c>
      <c r="J427" t="s">
        <v>43</v>
      </c>
      <c r="K427" s="11">
        <v>244</v>
      </c>
    </row>
    <row r="428" spans="1:12" x14ac:dyDescent="0.25">
      <c r="A428" s="10">
        <v>44165</v>
      </c>
      <c r="B428">
        <v>211</v>
      </c>
      <c r="C428" t="s">
        <v>276</v>
      </c>
      <c r="E428" s="11">
        <v>105</v>
      </c>
      <c r="F428" s="32">
        <f t="shared" si="17"/>
        <v>9968.65</v>
      </c>
      <c r="H428" s="83">
        <v>44153</v>
      </c>
      <c r="J428" t="s">
        <v>43</v>
      </c>
      <c r="K428" s="11">
        <v>90</v>
      </c>
    </row>
    <row r="429" spans="1:12" x14ac:dyDescent="0.25">
      <c r="A429" s="10">
        <v>44165</v>
      </c>
      <c r="B429">
        <v>212</v>
      </c>
      <c r="C429" t="s">
        <v>275</v>
      </c>
      <c r="E429" s="11">
        <v>30</v>
      </c>
      <c r="F429" s="32">
        <f t="shared" si="17"/>
        <v>9938.65</v>
      </c>
      <c r="H429" s="83">
        <v>44159</v>
      </c>
      <c r="J429" t="s">
        <v>43</v>
      </c>
      <c r="K429" s="11">
        <v>205</v>
      </c>
    </row>
    <row r="430" spans="1:12" x14ac:dyDescent="0.25">
      <c r="A430" s="10">
        <v>44165</v>
      </c>
      <c r="B430">
        <v>213</v>
      </c>
      <c r="C430" t="s">
        <v>263</v>
      </c>
      <c r="E430" s="68">
        <v>293.79000000000002</v>
      </c>
      <c r="F430" s="32">
        <f t="shared" si="17"/>
        <v>9644.8599999999988</v>
      </c>
      <c r="H430" s="83">
        <v>44160</v>
      </c>
      <c r="J430" t="s">
        <v>43</v>
      </c>
      <c r="K430" s="11">
        <v>110</v>
      </c>
    </row>
    <row r="431" spans="1:12" x14ac:dyDescent="0.25">
      <c r="A431" s="10">
        <v>44165</v>
      </c>
      <c r="B431">
        <v>214</v>
      </c>
      <c r="C431" t="s">
        <v>264</v>
      </c>
      <c r="E431" s="68">
        <v>603.6</v>
      </c>
      <c r="F431" s="32">
        <f t="shared" si="17"/>
        <v>9041.2599999999984</v>
      </c>
      <c r="H431" s="83">
        <v>44160</v>
      </c>
      <c r="I431">
        <v>208</v>
      </c>
      <c r="J431" t="s">
        <v>387</v>
      </c>
      <c r="L431" s="32">
        <v>36.21</v>
      </c>
    </row>
    <row r="432" spans="1:12" x14ac:dyDescent="0.25">
      <c r="A432" s="10">
        <v>44165</v>
      </c>
      <c r="B432">
        <v>215</v>
      </c>
      <c r="C432" t="s">
        <v>265</v>
      </c>
      <c r="E432" s="68">
        <v>133.96</v>
      </c>
      <c r="F432" s="32">
        <f t="shared" si="17"/>
        <v>8907.2999999999993</v>
      </c>
      <c r="H432" s="83">
        <v>44160</v>
      </c>
      <c r="J432" t="s">
        <v>77</v>
      </c>
      <c r="L432" s="32">
        <v>1</v>
      </c>
    </row>
    <row r="433" spans="1:12" x14ac:dyDescent="0.25">
      <c r="H433" s="83">
        <v>44165</v>
      </c>
      <c r="J433" t="s">
        <v>43</v>
      </c>
      <c r="K433" s="11">
        <v>370</v>
      </c>
    </row>
    <row r="440" spans="1:12" ht="16.5" thickBot="1" x14ac:dyDescent="0.3"/>
    <row r="441" spans="1:12" ht="16.5" thickBot="1" x14ac:dyDescent="0.3">
      <c r="A441" s="40"/>
      <c r="B441" s="41"/>
      <c r="C441" s="42" t="s">
        <v>59</v>
      </c>
      <c r="D441" s="43">
        <f>SUM(D405:D439)</f>
        <v>11683.84</v>
      </c>
      <c r="E441" s="44">
        <f>SUM(E405:E439)</f>
        <v>2776.54</v>
      </c>
      <c r="F441" s="45"/>
      <c r="G441" s="46"/>
      <c r="H441" s="82"/>
      <c r="I441" s="46"/>
      <c r="J441" s="47"/>
      <c r="K441" s="43">
        <f>SUM(K405:K433)</f>
        <v>8290.9700000000012</v>
      </c>
      <c r="L441" s="43">
        <f>SUM(L405:L433)</f>
        <v>5138.420000000001</v>
      </c>
    </row>
    <row r="442" spans="1:12" ht="16.5" thickBot="1" x14ac:dyDescent="0.3">
      <c r="A442" s="40"/>
      <c r="B442" s="41"/>
      <c r="C442" s="42" t="s">
        <v>60</v>
      </c>
      <c r="D442" s="43">
        <f>SUM(D441-E441)</f>
        <v>8907.2999999999993</v>
      </c>
      <c r="E442" s="48"/>
      <c r="F442" s="45"/>
      <c r="K442" s="73">
        <f>SUM(K441-L441)</f>
        <v>3152.55</v>
      </c>
      <c r="L442" s="60" t="s">
        <v>274</v>
      </c>
    </row>
    <row r="445" spans="1:12" ht="18" x14ac:dyDescent="0.25">
      <c r="A445" s="52" t="s">
        <v>279</v>
      </c>
      <c r="B445" s="1"/>
      <c r="C445" s="1"/>
      <c r="D445" s="27"/>
      <c r="E445" s="20"/>
      <c r="F445" s="31"/>
      <c r="G445" s="6"/>
      <c r="H445" s="80" t="s">
        <v>279</v>
      </c>
      <c r="I445" s="6"/>
      <c r="J445" s="2"/>
      <c r="K445" s="56"/>
      <c r="L445" s="7"/>
    </row>
    <row r="446" spans="1:12" ht="18" x14ac:dyDescent="0.25">
      <c r="A446" s="8"/>
      <c r="B446" s="1"/>
      <c r="C446" s="1"/>
      <c r="D446" s="27"/>
      <c r="E446" s="20"/>
      <c r="F446" s="31"/>
      <c r="G446" s="6"/>
      <c r="H446" s="80"/>
      <c r="I446" s="6"/>
      <c r="J446" s="9" t="s">
        <v>6</v>
      </c>
      <c r="K446" s="56"/>
      <c r="L446" s="7"/>
    </row>
    <row r="447" spans="1:12" ht="18" x14ac:dyDescent="0.25">
      <c r="A447" s="5" t="s">
        <v>0</v>
      </c>
      <c r="B447" s="6" t="s">
        <v>1</v>
      </c>
      <c r="C447" s="6" t="s">
        <v>2</v>
      </c>
      <c r="D447" s="35" t="s">
        <v>3</v>
      </c>
      <c r="E447" s="21" t="s">
        <v>4</v>
      </c>
      <c r="F447" s="31" t="s">
        <v>15</v>
      </c>
      <c r="G447" s="6"/>
      <c r="H447" s="80" t="s">
        <v>0</v>
      </c>
      <c r="I447" s="6" t="s">
        <v>7</v>
      </c>
      <c r="J447" s="9" t="s">
        <v>2</v>
      </c>
      <c r="K447" s="56" t="s">
        <v>3</v>
      </c>
      <c r="L447" s="7" t="s">
        <v>4</v>
      </c>
    </row>
    <row r="449" spans="1:12" x14ac:dyDescent="0.25">
      <c r="C449" t="s">
        <v>62</v>
      </c>
      <c r="D449" s="32">
        <f>D442</f>
        <v>8907.2999999999993</v>
      </c>
      <c r="F449" s="32">
        <f>D442</f>
        <v>8907.2999999999993</v>
      </c>
      <c r="J449" t="s">
        <v>80</v>
      </c>
      <c r="K449" s="11">
        <f>K442</f>
        <v>3152.55</v>
      </c>
    </row>
    <row r="450" spans="1:12" x14ac:dyDescent="0.25">
      <c r="A450" s="10">
        <v>44166</v>
      </c>
      <c r="B450" t="s">
        <v>320</v>
      </c>
      <c r="C450" t="s">
        <v>318</v>
      </c>
      <c r="D450" s="32">
        <v>165</v>
      </c>
      <c r="F450" s="32">
        <f t="shared" ref="F450:F457" si="18">F449+D450-E450</f>
        <v>9072.2999999999993</v>
      </c>
      <c r="H450" s="83">
        <v>44166</v>
      </c>
      <c r="I450">
        <v>216</v>
      </c>
      <c r="J450" t="s">
        <v>429</v>
      </c>
      <c r="K450" s="68"/>
      <c r="L450" s="67">
        <v>300</v>
      </c>
    </row>
    <row r="451" spans="1:12" x14ac:dyDescent="0.25">
      <c r="A451" s="10">
        <v>44166</v>
      </c>
      <c r="B451">
        <v>219</v>
      </c>
      <c r="C451" t="s">
        <v>64</v>
      </c>
      <c r="E451" s="11">
        <v>29.5</v>
      </c>
      <c r="F451" s="32">
        <f t="shared" si="18"/>
        <v>9042.7999999999993</v>
      </c>
      <c r="H451" s="83">
        <v>44166</v>
      </c>
      <c r="J451" t="s">
        <v>43</v>
      </c>
      <c r="K451" s="68">
        <v>535</v>
      </c>
      <c r="L451" s="67"/>
    </row>
    <row r="452" spans="1:12" x14ac:dyDescent="0.25">
      <c r="A452" s="10">
        <v>44167</v>
      </c>
      <c r="B452" t="s">
        <v>321</v>
      </c>
      <c r="C452" t="s">
        <v>318</v>
      </c>
      <c r="D452" s="32">
        <v>71</v>
      </c>
      <c r="F452" s="32">
        <f t="shared" si="18"/>
        <v>9113.7999999999993</v>
      </c>
      <c r="H452" s="83">
        <v>44531</v>
      </c>
      <c r="J452" t="s">
        <v>71</v>
      </c>
      <c r="K452" s="68"/>
      <c r="L452" s="67">
        <v>3.68</v>
      </c>
    </row>
    <row r="453" spans="1:12" x14ac:dyDescent="0.25">
      <c r="A453" s="10">
        <v>44167</v>
      </c>
      <c r="B453">
        <v>220</v>
      </c>
      <c r="C453" t="s">
        <v>359</v>
      </c>
      <c r="E453" s="68">
        <v>378</v>
      </c>
      <c r="F453" s="32">
        <f t="shared" si="18"/>
        <v>8735.7999999999993</v>
      </c>
      <c r="H453" s="83">
        <v>44531</v>
      </c>
      <c r="I453">
        <v>217</v>
      </c>
      <c r="J453" t="s">
        <v>84</v>
      </c>
      <c r="K453" s="68"/>
      <c r="L453" s="67">
        <v>350</v>
      </c>
    </row>
    <row r="454" spans="1:12" x14ac:dyDescent="0.25">
      <c r="A454" s="10">
        <v>44168</v>
      </c>
      <c r="B454" t="s">
        <v>322</v>
      </c>
      <c r="C454" t="s">
        <v>318</v>
      </c>
      <c r="D454" s="32">
        <v>232.5</v>
      </c>
      <c r="E454" s="68"/>
      <c r="F454" s="32">
        <f t="shared" si="18"/>
        <v>8968.2999999999993</v>
      </c>
      <c r="H454" s="83">
        <v>44531</v>
      </c>
      <c r="I454">
        <v>218</v>
      </c>
      <c r="J454" t="s">
        <v>430</v>
      </c>
      <c r="K454" s="68"/>
      <c r="L454" s="67">
        <v>1843.34</v>
      </c>
    </row>
    <row r="455" spans="1:12" x14ac:dyDescent="0.25">
      <c r="A455" s="10">
        <v>44168</v>
      </c>
      <c r="B455">
        <v>221</v>
      </c>
      <c r="C455" t="s">
        <v>64</v>
      </c>
      <c r="E455" s="68">
        <v>6</v>
      </c>
      <c r="F455" s="32">
        <f t="shared" si="18"/>
        <v>8962.2999999999993</v>
      </c>
      <c r="H455" s="83">
        <v>44531</v>
      </c>
      <c r="J455" t="s">
        <v>83</v>
      </c>
      <c r="K455" s="68"/>
      <c r="L455" s="67">
        <v>2</v>
      </c>
    </row>
    <row r="456" spans="1:12" x14ac:dyDescent="0.25">
      <c r="A456" s="10">
        <v>44169</v>
      </c>
      <c r="B456" t="s">
        <v>323</v>
      </c>
      <c r="C456" t="s">
        <v>318</v>
      </c>
      <c r="D456" s="32">
        <v>75</v>
      </c>
      <c r="E456" s="68"/>
      <c r="F456" s="32">
        <f t="shared" si="18"/>
        <v>9037.2999999999993</v>
      </c>
      <c r="H456" s="83">
        <v>44168</v>
      </c>
      <c r="J456" t="s">
        <v>43</v>
      </c>
      <c r="K456" s="68">
        <v>410</v>
      </c>
      <c r="L456" s="67"/>
    </row>
    <row r="457" spans="1:12" x14ac:dyDescent="0.25">
      <c r="A457" s="10">
        <v>44171</v>
      </c>
      <c r="B457">
        <v>223</v>
      </c>
      <c r="C457" t="s">
        <v>433</v>
      </c>
      <c r="E457" s="68">
        <v>5.4</v>
      </c>
      <c r="F457" s="32">
        <f t="shared" si="18"/>
        <v>9031.9</v>
      </c>
      <c r="H457" s="83">
        <v>44169</v>
      </c>
      <c r="J457" t="s">
        <v>43</v>
      </c>
      <c r="K457" s="68">
        <v>90</v>
      </c>
      <c r="L457" s="67"/>
    </row>
    <row r="458" spans="1:12" x14ac:dyDescent="0.25">
      <c r="A458" s="10">
        <v>44171</v>
      </c>
      <c r="C458" t="s">
        <v>239</v>
      </c>
      <c r="E458" s="68">
        <v>38</v>
      </c>
      <c r="F458" s="32">
        <f t="shared" ref="F458:F496" si="19">F457+D457-E457</f>
        <v>9026.5</v>
      </c>
      <c r="H458" s="83">
        <v>44169</v>
      </c>
      <c r="J458" t="s">
        <v>379</v>
      </c>
      <c r="K458" s="68"/>
      <c r="L458" s="67">
        <v>8.33</v>
      </c>
    </row>
    <row r="459" spans="1:12" x14ac:dyDescent="0.25">
      <c r="A459" s="10">
        <v>44172</v>
      </c>
      <c r="B459">
        <v>224</v>
      </c>
      <c r="C459" t="s">
        <v>318</v>
      </c>
      <c r="D459" s="32">
        <v>650</v>
      </c>
      <c r="E459" s="68"/>
      <c r="F459" s="32">
        <f t="shared" si="19"/>
        <v>8988.5</v>
      </c>
      <c r="H459" s="83">
        <v>44172</v>
      </c>
      <c r="J459" t="s">
        <v>43</v>
      </c>
      <c r="K459" s="68">
        <v>532</v>
      </c>
      <c r="L459" s="67"/>
    </row>
    <row r="460" spans="1:12" x14ac:dyDescent="0.25">
      <c r="A460" s="10">
        <v>44174</v>
      </c>
      <c r="B460" t="s">
        <v>325</v>
      </c>
      <c r="C460" t="s">
        <v>318</v>
      </c>
      <c r="D460" s="32">
        <v>130</v>
      </c>
      <c r="E460" s="68"/>
      <c r="F460" s="32">
        <f t="shared" si="19"/>
        <v>9638.5</v>
      </c>
      <c r="H460" s="83">
        <v>44174</v>
      </c>
      <c r="J460" t="s">
        <v>43</v>
      </c>
      <c r="K460" s="68">
        <v>485.7</v>
      </c>
      <c r="L460" s="67"/>
    </row>
    <row r="461" spans="1:12" x14ac:dyDescent="0.25">
      <c r="A461" s="10">
        <v>44175</v>
      </c>
      <c r="B461" t="s">
        <v>326</v>
      </c>
      <c r="C461" t="s">
        <v>318</v>
      </c>
      <c r="D461" s="32">
        <v>825</v>
      </c>
      <c r="E461" s="68"/>
      <c r="F461" s="32">
        <f t="shared" si="19"/>
        <v>9768.5</v>
      </c>
      <c r="H461" s="83">
        <v>44176</v>
      </c>
      <c r="J461" t="s">
        <v>43</v>
      </c>
      <c r="K461" s="68">
        <v>382</v>
      </c>
      <c r="L461" s="67"/>
    </row>
    <row r="462" spans="1:12" x14ac:dyDescent="0.25">
      <c r="A462" s="10">
        <v>44175</v>
      </c>
      <c r="B462">
        <v>226</v>
      </c>
      <c r="C462" t="s">
        <v>328</v>
      </c>
      <c r="E462" s="68">
        <v>15</v>
      </c>
      <c r="F462" s="32">
        <f t="shared" si="19"/>
        <v>10593.5</v>
      </c>
      <c r="H462" s="83">
        <v>44179</v>
      </c>
      <c r="I462">
        <v>228</v>
      </c>
      <c r="J462" t="s">
        <v>431</v>
      </c>
      <c r="K462" s="68"/>
      <c r="L462" s="67">
        <v>488</v>
      </c>
    </row>
    <row r="463" spans="1:12" x14ac:dyDescent="0.25">
      <c r="A463" s="10">
        <v>44175</v>
      </c>
      <c r="B463">
        <v>227</v>
      </c>
      <c r="C463" t="s">
        <v>329</v>
      </c>
      <c r="E463" s="68">
        <v>8.0500000000000007</v>
      </c>
      <c r="F463" s="32">
        <f t="shared" si="19"/>
        <v>10578.5</v>
      </c>
      <c r="H463" s="83">
        <v>44179</v>
      </c>
      <c r="I463">
        <v>229</v>
      </c>
      <c r="J463" t="s">
        <v>432</v>
      </c>
      <c r="K463" s="68"/>
      <c r="L463" s="67">
        <v>127.09</v>
      </c>
    </row>
    <row r="464" spans="1:12" x14ac:dyDescent="0.25">
      <c r="A464" s="10">
        <v>44176</v>
      </c>
      <c r="B464" t="s">
        <v>327</v>
      </c>
      <c r="C464" t="s">
        <v>318</v>
      </c>
      <c r="D464" s="32">
        <v>472.5</v>
      </c>
      <c r="E464" s="68"/>
      <c r="F464" s="32">
        <f t="shared" si="19"/>
        <v>10570.45</v>
      </c>
      <c r="H464" s="83">
        <v>44179</v>
      </c>
      <c r="J464" t="s">
        <v>83</v>
      </c>
      <c r="K464" s="68"/>
      <c r="L464" s="67">
        <v>2</v>
      </c>
    </row>
    <row r="465" spans="1:12" x14ac:dyDescent="0.25">
      <c r="A465" s="10">
        <v>44181</v>
      </c>
      <c r="B465" t="s">
        <v>330</v>
      </c>
      <c r="C465" t="s">
        <v>318</v>
      </c>
      <c r="D465" s="32">
        <v>190</v>
      </c>
      <c r="E465" s="68"/>
      <c r="F465" s="32">
        <f t="shared" si="19"/>
        <v>11042.95</v>
      </c>
      <c r="H465" s="83">
        <v>44179</v>
      </c>
      <c r="J465" t="s">
        <v>43</v>
      </c>
      <c r="K465" s="68">
        <v>100</v>
      </c>
      <c r="L465" s="67"/>
    </row>
    <row r="466" spans="1:12" x14ac:dyDescent="0.25">
      <c r="A466" s="10">
        <v>44181</v>
      </c>
      <c r="B466">
        <v>230</v>
      </c>
      <c r="C466" t="s">
        <v>289</v>
      </c>
      <c r="E466" s="68">
        <v>20.78</v>
      </c>
      <c r="F466" s="32">
        <f t="shared" si="19"/>
        <v>11232.95</v>
      </c>
      <c r="H466" s="83">
        <v>44180</v>
      </c>
      <c r="J466" t="s">
        <v>43</v>
      </c>
      <c r="K466" s="68">
        <v>202</v>
      </c>
      <c r="L466" s="67"/>
    </row>
    <row r="467" spans="1:12" x14ac:dyDescent="0.25">
      <c r="A467" s="10">
        <v>44182</v>
      </c>
      <c r="B467">
        <v>231</v>
      </c>
      <c r="C467" t="s">
        <v>333</v>
      </c>
      <c r="E467" s="68">
        <v>640</v>
      </c>
      <c r="F467" s="32">
        <f t="shared" si="19"/>
        <v>11212.17</v>
      </c>
      <c r="H467" s="83">
        <v>44180</v>
      </c>
      <c r="J467" t="s">
        <v>78</v>
      </c>
      <c r="K467" s="68"/>
      <c r="L467" s="67">
        <v>26.95</v>
      </c>
    </row>
    <row r="468" spans="1:12" x14ac:dyDescent="0.25">
      <c r="A468" s="10">
        <v>44182</v>
      </c>
      <c r="B468">
        <v>232</v>
      </c>
      <c r="C468" t="s">
        <v>335</v>
      </c>
      <c r="E468" s="68">
        <v>500</v>
      </c>
      <c r="F468" s="32">
        <f t="shared" si="19"/>
        <v>10572.17</v>
      </c>
      <c r="H468" s="83">
        <v>44545</v>
      </c>
      <c r="J468" t="s">
        <v>87</v>
      </c>
      <c r="K468" s="68"/>
      <c r="L468" s="67">
        <v>0.85</v>
      </c>
    </row>
    <row r="469" spans="1:12" x14ac:dyDescent="0.25">
      <c r="A469" s="10">
        <v>44182</v>
      </c>
      <c r="B469">
        <v>233</v>
      </c>
      <c r="C469" t="s">
        <v>336</v>
      </c>
      <c r="E469" s="68">
        <v>900</v>
      </c>
      <c r="F469" s="32">
        <f t="shared" si="19"/>
        <v>10072.17</v>
      </c>
      <c r="H469" s="83">
        <v>44182</v>
      </c>
      <c r="J469" t="s">
        <v>43</v>
      </c>
      <c r="K469" s="68">
        <v>340</v>
      </c>
      <c r="L469" s="67"/>
    </row>
    <row r="470" spans="1:12" x14ac:dyDescent="0.25">
      <c r="A470" s="10">
        <v>44182</v>
      </c>
      <c r="B470">
        <v>234</v>
      </c>
      <c r="C470" t="s">
        <v>58</v>
      </c>
      <c r="E470" s="68">
        <v>19.190000000000001</v>
      </c>
      <c r="F470" s="32">
        <f t="shared" si="19"/>
        <v>9172.17</v>
      </c>
      <c r="H470" s="83">
        <v>44183</v>
      </c>
      <c r="J470" t="s">
        <v>43</v>
      </c>
      <c r="K470" s="11">
        <v>300</v>
      </c>
    </row>
    <row r="471" spans="1:12" x14ac:dyDescent="0.25">
      <c r="A471" s="10">
        <v>44182</v>
      </c>
      <c r="B471" t="s">
        <v>332</v>
      </c>
      <c r="C471" t="s">
        <v>318</v>
      </c>
      <c r="D471" s="32">
        <v>392.5</v>
      </c>
      <c r="E471" s="68"/>
      <c r="F471" s="32">
        <f t="shared" si="19"/>
        <v>9152.98</v>
      </c>
      <c r="H471" s="83">
        <v>44187</v>
      </c>
      <c r="J471" t="s">
        <v>43</v>
      </c>
      <c r="K471" s="11">
        <v>237.5</v>
      </c>
    </row>
    <row r="472" spans="1:12" x14ac:dyDescent="0.25">
      <c r="A472" s="10">
        <v>44182</v>
      </c>
      <c r="B472">
        <v>235</v>
      </c>
      <c r="C472" t="s">
        <v>351</v>
      </c>
      <c r="E472" s="68">
        <v>720</v>
      </c>
      <c r="F472" s="32">
        <f t="shared" si="19"/>
        <v>9545.48</v>
      </c>
      <c r="H472" s="83">
        <v>44188</v>
      </c>
      <c r="J472" t="s">
        <v>43</v>
      </c>
      <c r="K472" s="11">
        <v>110</v>
      </c>
    </row>
    <row r="473" spans="1:12" x14ac:dyDescent="0.25">
      <c r="A473" s="10">
        <v>44183</v>
      </c>
      <c r="B473" t="s">
        <v>331</v>
      </c>
      <c r="C473" t="s">
        <v>318</v>
      </c>
      <c r="D473" s="32">
        <v>440</v>
      </c>
      <c r="E473" s="68"/>
      <c r="F473" s="32">
        <f t="shared" si="19"/>
        <v>8825.48</v>
      </c>
      <c r="H473" s="83">
        <v>44189</v>
      </c>
      <c r="J473" t="s">
        <v>43</v>
      </c>
      <c r="K473" s="11">
        <v>120</v>
      </c>
    </row>
    <row r="474" spans="1:12" x14ac:dyDescent="0.25">
      <c r="A474" s="10">
        <v>44186</v>
      </c>
      <c r="B474">
        <v>236</v>
      </c>
      <c r="C474" t="s">
        <v>344</v>
      </c>
      <c r="E474" s="68">
        <v>436</v>
      </c>
      <c r="F474" s="32">
        <f t="shared" si="19"/>
        <v>9265.48</v>
      </c>
      <c r="H474" s="83">
        <v>44189</v>
      </c>
      <c r="I474">
        <v>241</v>
      </c>
      <c r="J474" t="s">
        <v>93</v>
      </c>
      <c r="L474" s="32">
        <v>59.08</v>
      </c>
    </row>
    <row r="475" spans="1:12" x14ac:dyDescent="0.25">
      <c r="A475" s="10">
        <v>44186</v>
      </c>
      <c r="B475">
        <v>237</v>
      </c>
      <c r="C475" t="s">
        <v>360</v>
      </c>
      <c r="E475" s="68">
        <v>190</v>
      </c>
      <c r="F475" s="32">
        <f t="shared" si="19"/>
        <v>8829.48</v>
      </c>
      <c r="H475" s="83">
        <v>44189</v>
      </c>
      <c r="J475" t="s">
        <v>268</v>
      </c>
      <c r="L475" s="32">
        <v>1</v>
      </c>
    </row>
    <row r="476" spans="1:12" x14ac:dyDescent="0.25">
      <c r="A476" s="10">
        <v>44186</v>
      </c>
      <c r="B476">
        <v>238</v>
      </c>
      <c r="C476" t="s">
        <v>301</v>
      </c>
      <c r="E476" s="68">
        <v>41.72</v>
      </c>
      <c r="F476" s="32">
        <f t="shared" si="19"/>
        <v>8639.48</v>
      </c>
      <c r="H476" s="83">
        <v>44193</v>
      </c>
      <c r="I476">
        <v>242</v>
      </c>
      <c r="J476" t="s">
        <v>387</v>
      </c>
      <c r="L476" s="32">
        <v>36.369999999999997</v>
      </c>
    </row>
    <row r="477" spans="1:12" x14ac:dyDescent="0.25">
      <c r="A477" s="10">
        <v>44186</v>
      </c>
      <c r="B477">
        <v>239</v>
      </c>
      <c r="C477" t="s">
        <v>341</v>
      </c>
      <c r="E477" s="68">
        <v>228</v>
      </c>
      <c r="F477" s="32">
        <f t="shared" si="19"/>
        <v>8597.76</v>
      </c>
      <c r="H477" s="83">
        <v>44193</v>
      </c>
      <c r="J477" t="s">
        <v>268</v>
      </c>
      <c r="L477" s="32">
        <v>1</v>
      </c>
    </row>
    <row r="478" spans="1:12" x14ac:dyDescent="0.25">
      <c r="B478">
        <v>240</v>
      </c>
      <c r="C478" t="s">
        <v>342</v>
      </c>
      <c r="E478" s="68">
        <v>720</v>
      </c>
      <c r="F478" s="32">
        <f t="shared" si="19"/>
        <v>8369.76</v>
      </c>
      <c r="H478" s="83">
        <v>44194</v>
      </c>
      <c r="I478">
        <v>243</v>
      </c>
      <c r="J478" t="s">
        <v>393</v>
      </c>
      <c r="L478" s="32">
        <v>1792.5</v>
      </c>
    </row>
    <row r="479" spans="1:12" x14ac:dyDescent="0.25">
      <c r="A479" s="10">
        <v>44187</v>
      </c>
      <c r="B479" t="s">
        <v>358</v>
      </c>
      <c r="C479" t="s">
        <v>318</v>
      </c>
      <c r="D479" s="32">
        <v>565.5</v>
      </c>
      <c r="E479" s="68"/>
      <c r="F479" s="32">
        <f t="shared" si="19"/>
        <v>7649.76</v>
      </c>
      <c r="H479" s="83">
        <v>44194</v>
      </c>
      <c r="J479" t="s">
        <v>83</v>
      </c>
      <c r="L479" s="32">
        <v>1</v>
      </c>
    </row>
    <row r="480" spans="1:12" x14ac:dyDescent="0.25">
      <c r="A480" s="10">
        <v>44188</v>
      </c>
      <c r="B480">
        <v>244</v>
      </c>
      <c r="C480" t="s">
        <v>343</v>
      </c>
      <c r="E480" s="68">
        <v>400</v>
      </c>
      <c r="F480" s="32">
        <f t="shared" si="19"/>
        <v>8215.26</v>
      </c>
      <c r="H480" s="83">
        <v>44194</v>
      </c>
      <c r="J480" t="s">
        <v>31</v>
      </c>
      <c r="K480" s="11">
        <v>1785</v>
      </c>
    </row>
    <row r="481" spans="1:12" x14ac:dyDescent="0.25">
      <c r="A481" s="10">
        <v>44188</v>
      </c>
      <c r="B481">
        <v>245</v>
      </c>
      <c r="C481" t="s">
        <v>346</v>
      </c>
      <c r="E481" s="68">
        <v>168</v>
      </c>
      <c r="F481" s="32">
        <f t="shared" si="19"/>
        <v>7815.26</v>
      </c>
      <c r="H481" s="83">
        <v>44194</v>
      </c>
      <c r="J481" t="s">
        <v>43</v>
      </c>
      <c r="K481" s="11">
        <v>135</v>
      </c>
    </row>
    <row r="482" spans="1:12" x14ac:dyDescent="0.25">
      <c r="A482" s="10">
        <v>44188</v>
      </c>
      <c r="B482">
        <v>246</v>
      </c>
      <c r="C482" t="s">
        <v>345</v>
      </c>
      <c r="E482" s="68">
        <v>284</v>
      </c>
      <c r="F482" s="32">
        <f t="shared" si="19"/>
        <v>7647.26</v>
      </c>
      <c r="H482" s="83">
        <v>44195</v>
      </c>
      <c r="I482">
        <v>249</v>
      </c>
      <c r="J482" t="s">
        <v>567</v>
      </c>
      <c r="L482" s="32">
        <v>15.09</v>
      </c>
    </row>
    <row r="483" spans="1:12" x14ac:dyDescent="0.25">
      <c r="A483" s="10">
        <v>44192</v>
      </c>
      <c r="B483">
        <v>247</v>
      </c>
      <c r="C483" t="s">
        <v>340</v>
      </c>
      <c r="E483" s="68">
        <v>480</v>
      </c>
      <c r="F483" s="32">
        <f t="shared" si="19"/>
        <v>7363.26</v>
      </c>
      <c r="H483" s="83">
        <v>44195</v>
      </c>
      <c r="J483" t="s">
        <v>77</v>
      </c>
      <c r="L483" s="32">
        <v>1</v>
      </c>
    </row>
    <row r="484" spans="1:12" x14ac:dyDescent="0.25">
      <c r="A484" s="10">
        <v>44194</v>
      </c>
      <c r="B484">
        <v>248</v>
      </c>
      <c r="C484" t="s">
        <v>347</v>
      </c>
      <c r="E484" s="68">
        <v>240</v>
      </c>
      <c r="F484" s="32">
        <f t="shared" si="19"/>
        <v>6883.26</v>
      </c>
      <c r="H484" s="83">
        <v>44196</v>
      </c>
      <c r="I484">
        <v>259</v>
      </c>
      <c r="J484" t="s">
        <v>84</v>
      </c>
      <c r="L484" s="67">
        <v>350</v>
      </c>
    </row>
    <row r="485" spans="1:12" x14ac:dyDescent="0.25">
      <c r="A485" s="10">
        <v>44194</v>
      </c>
      <c r="C485" t="s">
        <v>318</v>
      </c>
      <c r="D485" s="32">
        <v>345</v>
      </c>
      <c r="E485" s="68"/>
      <c r="F485" s="32">
        <f t="shared" si="19"/>
        <v>6643.26</v>
      </c>
      <c r="H485" s="83">
        <v>44196</v>
      </c>
      <c r="I485">
        <v>260</v>
      </c>
      <c r="J485" t="s">
        <v>568</v>
      </c>
      <c r="L485" s="67">
        <v>921.67</v>
      </c>
    </row>
    <row r="486" spans="1:12" x14ac:dyDescent="0.25">
      <c r="A486" s="10">
        <v>44194</v>
      </c>
      <c r="C486" t="s">
        <v>356</v>
      </c>
      <c r="E486" s="68">
        <v>1200</v>
      </c>
      <c r="F486" s="32">
        <f t="shared" si="19"/>
        <v>6988.26</v>
      </c>
      <c r="H486" s="83">
        <v>44196</v>
      </c>
      <c r="J486" t="s">
        <v>83</v>
      </c>
      <c r="L486" s="67">
        <v>2</v>
      </c>
    </row>
    <row r="487" spans="1:12" x14ac:dyDescent="0.25">
      <c r="A487" s="10">
        <v>44194</v>
      </c>
      <c r="C487" t="s">
        <v>357</v>
      </c>
      <c r="E487" s="68">
        <v>585</v>
      </c>
      <c r="F487" s="32">
        <f t="shared" si="19"/>
        <v>5788.26</v>
      </c>
      <c r="H487" s="83">
        <v>44196</v>
      </c>
      <c r="I487">
        <v>261</v>
      </c>
      <c r="J487" t="s">
        <v>429</v>
      </c>
      <c r="L487" s="67">
        <v>1267</v>
      </c>
    </row>
    <row r="488" spans="1:12" x14ac:dyDescent="0.25">
      <c r="A488" s="10">
        <v>44195</v>
      </c>
      <c r="B488">
        <v>250</v>
      </c>
      <c r="C488" t="s">
        <v>337</v>
      </c>
      <c r="E488" s="68">
        <v>100.47</v>
      </c>
      <c r="F488" s="32">
        <f t="shared" si="19"/>
        <v>5203.26</v>
      </c>
      <c r="H488" s="83">
        <v>44561</v>
      </c>
      <c r="I488">
        <v>262</v>
      </c>
      <c r="J488" t="s">
        <v>205</v>
      </c>
      <c r="L488" s="67">
        <v>249.54</v>
      </c>
    </row>
    <row r="489" spans="1:12" x14ac:dyDescent="0.25">
      <c r="B489">
        <v>251</v>
      </c>
      <c r="C489" t="s">
        <v>338</v>
      </c>
      <c r="E489" s="68">
        <v>265.81</v>
      </c>
      <c r="F489" s="67">
        <f t="shared" si="19"/>
        <v>5102.79</v>
      </c>
      <c r="H489" s="83">
        <v>44196</v>
      </c>
      <c r="I489">
        <v>263</v>
      </c>
      <c r="J489" t="s">
        <v>569</v>
      </c>
      <c r="K489" s="11">
        <v>225.78</v>
      </c>
      <c r="L489" s="67"/>
    </row>
    <row r="490" spans="1:12" x14ac:dyDescent="0.25">
      <c r="B490">
        <v>252</v>
      </c>
      <c r="C490" t="s">
        <v>339</v>
      </c>
      <c r="E490" s="68">
        <v>452.7</v>
      </c>
      <c r="F490" s="32">
        <f t="shared" si="19"/>
        <v>4836.9799999999996</v>
      </c>
      <c r="H490" s="83">
        <v>44196</v>
      </c>
      <c r="J490" t="s">
        <v>268</v>
      </c>
      <c r="L490" s="32">
        <v>1</v>
      </c>
    </row>
    <row r="491" spans="1:12" x14ac:dyDescent="0.25">
      <c r="B491">
        <v>253</v>
      </c>
      <c r="C491" t="s">
        <v>348</v>
      </c>
      <c r="E491" s="68">
        <v>84</v>
      </c>
      <c r="F491" s="32">
        <f t="shared" si="19"/>
        <v>4384.28</v>
      </c>
    </row>
    <row r="492" spans="1:12" x14ac:dyDescent="0.25">
      <c r="B492">
        <v>254</v>
      </c>
      <c r="C492" t="s">
        <v>349</v>
      </c>
      <c r="E492" s="67">
        <v>1084</v>
      </c>
      <c r="F492" s="32">
        <f t="shared" si="19"/>
        <v>4300.28</v>
      </c>
    </row>
    <row r="493" spans="1:12" x14ac:dyDescent="0.25">
      <c r="B493">
        <v>255</v>
      </c>
      <c r="C493" t="s">
        <v>350</v>
      </c>
      <c r="E493" s="68">
        <v>304</v>
      </c>
      <c r="F493" s="32">
        <f t="shared" si="19"/>
        <v>3216.2799999999997</v>
      </c>
    </row>
    <row r="494" spans="1:12" x14ac:dyDescent="0.25">
      <c r="B494">
        <v>256</v>
      </c>
      <c r="C494" t="s">
        <v>352</v>
      </c>
      <c r="E494" s="68">
        <v>400</v>
      </c>
      <c r="F494" s="32">
        <f t="shared" si="19"/>
        <v>2912.2799999999997</v>
      </c>
    </row>
    <row r="495" spans="1:12" x14ac:dyDescent="0.25">
      <c r="B495">
        <v>257</v>
      </c>
      <c r="C495" t="s">
        <v>353</v>
      </c>
      <c r="E495" s="68">
        <v>220</v>
      </c>
      <c r="F495" s="32">
        <f t="shared" si="19"/>
        <v>2512.2799999999997</v>
      </c>
      <c r="H495" s="83" t="s">
        <v>354</v>
      </c>
    </row>
    <row r="496" spans="1:12" x14ac:dyDescent="0.25">
      <c r="A496" s="10">
        <v>44195</v>
      </c>
      <c r="B496">
        <v>258</v>
      </c>
      <c r="C496" t="s">
        <v>334</v>
      </c>
      <c r="E496" s="68">
        <v>5.4</v>
      </c>
      <c r="F496" s="32">
        <f t="shared" si="19"/>
        <v>2292.2799999999997</v>
      </c>
      <c r="H496" s="83" t="s">
        <v>355</v>
      </c>
    </row>
    <row r="498" spans="1:12" ht="16.5" thickBot="1" x14ac:dyDescent="0.3"/>
    <row r="499" spans="1:12" ht="16.5" thickBot="1" x14ac:dyDescent="0.3">
      <c r="A499" s="40"/>
      <c r="B499" s="41"/>
      <c r="C499" s="42" t="s">
        <v>59</v>
      </c>
      <c r="D499" s="43">
        <f>SUM(D444:D496)</f>
        <v>13461.3</v>
      </c>
      <c r="E499" s="44">
        <f>SUM(E444:E496)</f>
        <v>11169.019999999999</v>
      </c>
      <c r="F499" s="45"/>
      <c r="G499" s="46"/>
      <c r="H499" s="82"/>
      <c r="I499" s="46"/>
      <c r="J499" s="47"/>
      <c r="K499" s="43">
        <f>SUM(K449:K497)</f>
        <v>9142.5300000000007</v>
      </c>
      <c r="L499" s="43">
        <f>SUM(L449:L497)</f>
        <v>7850.49</v>
      </c>
    </row>
    <row r="500" spans="1:12" ht="16.5" thickBot="1" x14ac:dyDescent="0.3">
      <c r="A500" s="40"/>
      <c r="B500" s="41"/>
      <c r="C500" s="42" t="s">
        <v>60</v>
      </c>
      <c r="D500" s="43">
        <f>SUM(D499-E499)</f>
        <v>2292.2800000000007</v>
      </c>
      <c r="E500" s="48"/>
      <c r="F500" s="45"/>
      <c r="K500" s="73">
        <f>SUM(K499-L499)</f>
        <v>1292.0400000000009</v>
      </c>
      <c r="L500" s="60" t="s">
        <v>274</v>
      </c>
    </row>
  </sheetData>
  <mergeCells count="1">
    <mergeCell ref="A3:F3"/>
  </mergeCells>
  <phoneticPr fontId="8" type="noConversion"/>
  <pageMargins left="0.25" right="0.25" top="0.75000000000000011" bottom="0.75000000000000011" header="0.30000000000000004" footer="0.30000000000000004"/>
  <pageSetup paperSize="9" scale="52" orientation="landscape" r:id="rId1"/>
  <rowBreaks count="12" manualBreakCount="12">
    <brk id="44" max="11" man="1"/>
    <brk id="93" max="11" man="1"/>
    <brk id="132" max="11" man="1"/>
    <brk id="173" max="11" man="1"/>
    <brk id="209" max="11" man="1"/>
    <brk id="261" max="11" man="1"/>
    <brk id="292" max="11" man="1"/>
    <brk id="323" max="11" man="1"/>
    <brk id="357" max="11" man="1"/>
    <brk id="399" max="11" man="1"/>
    <brk id="443" max="11" man="1"/>
    <brk id="500" max="11" man="1"/>
  </rowBreaks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7"/>
  <sheetViews>
    <sheetView topLeftCell="A139" zoomScale="90" zoomScaleNormal="90" zoomScalePageLayoutView="90" workbookViewId="0">
      <selection activeCell="C143" sqref="C143"/>
    </sheetView>
  </sheetViews>
  <sheetFormatPr defaultColWidth="11" defaultRowHeight="15.75" x14ac:dyDescent="0.25"/>
  <cols>
    <col min="2" max="2" width="10" customWidth="1"/>
    <col min="3" max="3" width="37.875" customWidth="1"/>
    <col min="4" max="4" width="20.5" customWidth="1"/>
  </cols>
  <sheetData>
    <row r="2" spans="1:10" ht="27" x14ac:dyDescent="0.35">
      <c r="A2" s="24"/>
      <c r="B2" s="172" t="s">
        <v>8</v>
      </c>
      <c r="C2" s="172"/>
      <c r="D2" s="172"/>
    </row>
    <row r="3" spans="1:10" ht="18" x14ac:dyDescent="0.25">
      <c r="A3" s="173" t="s">
        <v>35</v>
      </c>
      <c r="B3" s="173"/>
      <c r="C3" s="173"/>
      <c r="D3" s="173"/>
    </row>
    <row r="4" spans="1:10" ht="18" x14ac:dyDescent="0.25">
      <c r="A4" s="4"/>
      <c r="B4" s="4"/>
      <c r="C4" s="4"/>
      <c r="D4" s="4"/>
    </row>
    <row r="5" spans="1:10" ht="24.95" customHeight="1" x14ac:dyDescent="0.25">
      <c r="A5" s="116" t="s">
        <v>9</v>
      </c>
      <c r="B5" s="117"/>
      <c r="C5" s="118"/>
      <c r="D5" s="119"/>
    </row>
    <row r="6" spans="1:10" x14ac:dyDescent="0.25">
      <c r="A6" s="90" t="s">
        <v>0</v>
      </c>
      <c r="B6" s="91"/>
      <c r="C6" s="89" t="s">
        <v>2</v>
      </c>
      <c r="D6" s="92" t="s">
        <v>3</v>
      </c>
    </row>
    <row r="7" spans="1:10" x14ac:dyDescent="0.25">
      <c r="A7" s="93"/>
      <c r="B7" s="94"/>
      <c r="C7" s="94"/>
      <c r="D7" s="95"/>
    </row>
    <row r="8" spans="1:10" x14ac:dyDescent="0.25">
      <c r="A8" s="93">
        <v>43837</v>
      </c>
      <c r="B8" s="86" t="s">
        <v>17</v>
      </c>
      <c r="C8" s="86" t="s">
        <v>43</v>
      </c>
      <c r="D8" s="96">
        <v>500</v>
      </c>
      <c r="E8" s="11"/>
    </row>
    <row r="9" spans="1:10" x14ac:dyDescent="0.25">
      <c r="A9" s="97">
        <v>43837</v>
      </c>
      <c r="B9" s="98"/>
      <c r="C9" s="86" t="s">
        <v>43</v>
      </c>
      <c r="D9" s="99">
        <v>370</v>
      </c>
      <c r="E9" s="74" t="s">
        <v>370</v>
      </c>
    </row>
    <row r="10" spans="1:10" x14ac:dyDescent="0.25">
      <c r="A10" s="93">
        <v>43838</v>
      </c>
      <c r="B10" s="86" t="s">
        <v>20</v>
      </c>
      <c r="C10" s="86" t="s">
        <v>43</v>
      </c>
      <c r="D10" s="96">
        <v>520</v>
      </c>
      <c r="E10" s="11"/>
      <c r="J10" s="32"/>
    </row>
    <row r="11" spans="1:10" x14ac:dyDescent="0.25">
      <c r="A11" s="97">
        <v>43838</v>
      </c>
      <c r="B11" s="98"/>
      <c r="C11" s="86" t="s">
        <v>43</v>
      </c>
      <c r="D11" s="99">
        <v>70</v>
      </c>
      <c r="E11" s="11"/>
    </row>
    <row r="12" spans="1:10" x14ac:dyDescent="0.25">
      <c r="A12" s="93">
        <v>43839</v>
      </c>
      <c r="B12" s="86" t="s">
        <v>363</v>
      </c>
      <c r="C12" s="86" t="s">
        <v>43</v>
      </c>
      <c r="D12" s="96">
        <v>80</v>
      </c>
      <c r="E12" s="11"/>
    </row>
    <row r="13" spans="1:10" x14ac:dyDescent="0.25">
      <c r="A13" s="97">
        <v>43839</v>
      </c>
      <c r="B13" s="98"/>
      <c r="C13" s="86" t="s">
        <v>43</v>
      </c>
      <c r="D13" s="99">
        <v>108</v>
      </c>
      <c r="E13" s="11"/>
      <c r="J13" s="32"/>
    </row>
    <row r="14" spans="1:10" x14ac:dyDescent="0.25">
      <c r="A14" s="93">
        <v>43840</v>
      </c>
      <c r="B14" s="86" t="s">
        <v>21</v>
      </c>
      <c r="C14" s="86" t="s">
        <v>43</v>
      </c>
      <c r="D14" s="96">
        <v>425</v>
      </c>
      <c r="E14" s="11"/>
    </row>
    <row r="15" spans="1:10" x14ac:dyDescent="0.25">
      <c r="A15" s="97">
        <v>43840</v>
      </c>
      <c r="B15" s="98"/>
      <c r="C15" s="86" t="s">
        <v>43</v>
      </c>
      <c r="D15" s="99">
        <v>355</v>
      </c>
      <c r="E15" s="11"/>
    </row>
    <row r="16" spans="1:10" x14ac:dyDescent="0.25">
      <c r="A16" s="97">
        <v>43840</v>
      </c>
      <c r="B16" s="98"/>
      <c r="C16" s="98" t="s">
        <v>375</v>
      </c>
      <c r="D16" s="123">
        <v>0.01</v>
      </c>
      <c r="E16" s="11"/>
    </row>
    <row r="17" spans="1:5" x14ac:dyDescent="0.25">
      <c r="A17" s="93">
        <v>43843</v>
      </c>
      <c r="B17" s="86" t="s">
        <v>22</v>
      </c>
      <c r="C17" s="86" t="s">
        <v>43</v>
      </c>
      <c r="D17" s="96">
        <v>682.5</v>
      </c>
      <c r="E17" s="11"/>
    </row>
    <row r="18" spans="1:5" x14ac:dyDescent="0.25">
      <c r="A18" s="97">
        <v>43843</v>
      </c>
      <c r="B18" s="98"/>
      <c r="C18" s="86" t="s">
        <v>43</v>
      </c>
      <c r="D18" s="99">
        <v>470</v>
      </c>
      <c r="E18" s="11"/>
    </row>
    <row r="19" spans="1:5" x14ac:dyDescent="0.25">
      <c r="A19" s="93">
        <v>43844</v>
      </c>
      <c r="B19" s="86" t="s">
        <v>23</v>
      </c>
      <c r="C19" s="86" t="s">
        <v>43</v>
      </c>
      <c r="D19" s="96">
        <v>150</v>
      </c>
      <c r="E19" s="11"/>
    </row>
    <row r="20" spans="1:5" x14ac:dyDescent="0.25">
      <c r="A20" s="97">
        <v>43844</v>
      </c>
      <c r="B20" s="98"/>
      <c r="C20" s="98" t="s">
        <v>43</v>
      </c>
      <c r="D20" s="99">
        <v>165</v>
      </c>
      <c r="E20" s="11"/>
    </row>
    <row r="21" spans="1:5" x14ac:dyDescent="0.25">
      <c r="A21" s="93">
        <v>43845</v>
      </c>
      <c r="B21" s="86" t="s">
        <v>24</v>
      </c>
      <c r="C21" s="86" t="s">
        <v>43</v>
      </c>
      <c r="D21" s="96">
        <v>20</v>
      </c>
      <c r="E21" s="11"/>
    </row>
    <row r="22" spans="1:5" x14ac:dyDescent="0.25">
      <c r="A22" s="97">
        <v>43845</v>
      </c>
      <c r="B22" s="98"/>
      <c r="C22" s="86" t="s">
        <v>43</v>
      </c>
      <c r="D22" s="99">
        <v>110</v>
      </c>
      <c r="E22" s="11"/>
    </row>
    <row r="23" spans="1:5" x14ac:dyDescent="0.25">
      <c r="A23" s="93">
        <v>43846</v>
      </c>
      <c r="B23" s="86" t="s">
        <v>25</v>
      </c>
      <c r="C23" s="86" t="s">
        <v>43</v>
      </c>
      <c r="D23" s="96">
        <v>400</v>
      </c>
      <c r="E23" s="11"/>
    </row>
    <row r="24" spans="1:5" x14ac:dyDescent="0.25">
      <c r="A24" s="93">
        <v>43847</v>
      </c>
      <c r="B24" s="86" t="s">
        <v>26</v>
      </c>
      <c r="C24" s="86" t="s">
        <v>43</v>
      </c>
      <c r="D24" s="96">
        <v>46</v>
      </c>
      <c r="E24" s="11"/>
    </row>
    <row r="25" spans="1:5" x14ac:dyDescent="0.25">
      <c r="A25" s="97">
        <v>43847</v>
      </c>
      <c r="B25" s="98"/>
      <c r="C25" s="86" t="s">
        <v>43</v>
      </c>
      <c r="D25" s="99">
        <v>100</v>
      </c>
      <c r="E25" s="11"/>
    </row>
    <row r="26" spans="1:5" x14ac:dyDescent="0.25">
      <c r="A26" s="93">
        <v>43850</v>
      </c>
      <c r="B26" s="86" t="s">
        <v>27</v>
      </c>
      <c r="C26" s="86" t="s">
        <v>43</v>
      </c>
      <c r="D26" s="96">
        <v>442.5</v>
      </c>
      <c r="E26" s="11"/>
    </row>
    <row r="27" spans="1:5" x14ac:dyDescent="0.25">
      <c r="A27" s="93">
        <v>43851</v>
      </c>
      <c r="B27" s="86" t="s">
        <v>28</v>
      </c>
      <c r="C27" s="86" t="s">
        <v>43</v>
      </c>
      <c r="D27" s="96">
        <v>338</v>
      </c>
      <c r="E27" s="11"/>
    </row>
    <row r="28" spans="1:5" x14ac:dyDescent="0.25">
      <c r="A28" s="97">
        <v>43851</v>
      </c>
      <c r="B28" s="98"/>
      <c r="C28" s="86" t="s">
        <v>43</v>
      </c>
      <c r="D28" s="99">
        <v>285</v>
      </c>
      <c r="E28" s="11"/>
    </row>
    <row r="29" spans="1:5" x14ac:dyDescent="0.25">
      <c r="A29" s="93">
        <v>43852</v>
      </c>
      <c r="B29" s="86" t="s">
        <v>29</v>
      </c>
      <c r="C29" s="86" t="s">
        <v>43</v>
      </c>
      <c r="D29" s="96">
        <v>160</v>
      </c>
      <c r="E29" s="11"/>
    </row>
    <row r="30" spans="1:5" x14ac:dyDescent="0.25">
      <c r="A30" s="93">
        <v>43853</v>
      </c>
      <c r="B30" s="86" t="s">
        <v>30</v>
      </c>
      <c r="C30" s="86" t="s">
        <v>43</v>
      </c>
      <c r="D30" s="96">
        <v>185</v>
      </c>
      <c r="E30" s="11"/>
    </row>
    <row r="31" spans="1:5" x14ac:dyDescent="0.25">
      <c r="A31" s="97">
        <v>43854</v>
      </c>
      <c r="B31" s="98"/>
      <c r="C31" s="86" t="s">
        <v>43</v>
      </c>
      <c r="D31" s="99">
        <v>35</v>
      </c>
      <c r="E31" s="11"/>
    </row>
    <row r="32" spans="1:5" x14ac:dyDescent="0.25">
      <c r="A32" s="93">
        <v>43857</v>
      </c>
      <c r="B32" s="86" t="s">
        <v>37</v>
      </c>
      <c r="C32" s="86" t="s">
        <v>43</v>
      </c>
      <c r="D32" s="96">
        <v>302.5</v>
      </c>
      <c r="E32" s="11"/>
    </row>
    <row r="33" spans="1:5" x14ac:dyDescent="0.25">
      <c r="A33" s="97">
        <v>43857</v>
      </c>
      <c r="B33" s="98"/>
      <c r="C33" s="86" t="s">
        <v>43</v>
      </c>
      <c r="D33" s="99">
        <v>94</v>
      </c>
      <c r="E33" s="11"/>
    </row>
    <row r="34" spans="1:5" x14ac:dyDescent="0.25">
      <c r="A34" s="93">
        <v>43858</v>
      </c>
      <c r="B34" s="86" t="s">
        <v>38</v>
      </c>
      <c r="C34" s="86" t="s">
        <v>43</v>
      </c>
      <c r="D34" s="96">
        <v>280</v>
      </c>
      <c r="E34" s="11"/>
    </row>
    <row r="35" spans="1:5" x14ac:dyDescent="0.25">
      <c r="A35" s="97">
        <v>43858</v>
      </c>
      <c r="B35" s="98"/>
      <c r="C35" s="86" t="s">
        <v>43</v>
      </c>
      <c r="D35" s="99">
        <v>110</v>
      </c>
    </row>
    <row r="36" spans="1:5" x14ac:dyDescent="0.25">
      <c r="A36" s="93">
        <v>43859</v>
      </c>
      <c r="B36" s="86" t="s">
        <v>39</v>
      </c>
      <c r="C36" s="86" t="s">
        <v>43</v>
      </c>
      <c r="D36" s="96">
        <v>201</v>
      </c>
    </row>
    <row r="37" spans="1:5" x14ac:dyDescent="0.25">
      <c r="A37" s="97">
        <v>43859</v>
      </c>
      <c r="B37" s="98"/>
      <c r="C37" s="86" t="s">
        <v>43</v>
      </c>
      <c r="D37" s="99">
        <v>370</v>
      </c>
    </row>
    <row r="38" spans="1:5" x14ac:dyDescent="0.25">
      <c r="A38" s="93">
        <v>43860</v>
      </c>
      <c r="B38" s="86" t="s">
        <v>40</v>
      </c>
      <c r="C38" s="86" t="s">
        <v>43</v>
      </c>
      <c r="D38" s="96">
        <v>297.5</v>
      </c>
    </row>
    <row r="39" spans="1:5" x14ac:dyDescent="0.25">
      <c r="A39" s="97">
        <v>43860</v>
      </c>
      <c r="B39" s="98"/>
      <c r="C39" s="98" t="s">
        <v>43</v>
      </c>
      <c r="D39" s="99">
        <v>275</v>
      </c>
    </row>
    <row r="40" spans="1:5" x14ac:dyDescent="0.25">
      <c r="A40" s="93">
        <v>43861</v>
      </c>
      <c r="B40" s="86" t="s">
        <v>364</v>
      </c>
      <c r="C40" s="86" t="s">
        <v>43</v>
      </c>
      <c r="D40" s="96">
        <v>673</v>
      </c>
    </row>
    <row r="41" spans="1:5" x14ac:dyDescent="0.25">
      <c r="A41" s="97">
        <v>43861</v>
      </c>
      <c r="B41" s="98"/>
      <c r="C41" s="86" t="s">
        <v>43</v>
      </c>
      <c r="D41" s="99">
        <v>75</v>
      </c>
    </row>
    <row r="42" spans="1:5" x14ac:dyDescent="0.25">
      <c r="A42" s="93">
        <v>43864</v>
      </c>
      <c r="B42" s="86" t="s">
        <v>365</v>
      </c>
      <c r="C42" s="86" t="s">
        <v>43</v>
      </c>
      <c r="D42" s="96">
        <v>700</v>
      </c>
    </row>
    <row r="43" spans="1:5" x14ac:dyDescent="0.25">
      <c r="A43" s="93">
        <v>43864</v>
      </c>
      <c r="B43" s="86"/>
      <c r="C43" s="86" t="s">
        <v>43</v>
      </c>
      <c r="D43" s="100">
        <v>164.5</v>
      </c>
    </row>
    <row r="44" spans="1:5" x14ac:dyDescent="0.25">
      <c r="A44" s="93">
        <v>43865</v>
      </c>
      <c r="B44" s="86" t="s">
        <v>45</v>
      </c>
      <c r="C44" s="86" t="s">
        <v>43</v>
      </c>
      <c r="D44" s="96">
        <v>334</v>
      </c>
    </row>
    <row r="45" spans="1:5" x14ac:dyDescent="0.25">
      <c r="A45" s="93">
        <v>43865</v>
      </c>
      <c r="B45" s="86"/>
      <c r="C45" s="86" t="s">
        <v>43</v>
      </c>
      <c r="D45" s="100">
        <v>499</v>
      </c>
    </row>
    <row r="46" spans="1:5" x14ac:dyDescent="0.25">
      <c r="A46" s="93">
        <v>43866</v>
      </c>
      <c r="B46" s="86" t="s">
        <v>46</v>
      </c>
      <c r="C46" s="86" t="s">
        <v>43</v>
      </c>
      <c r="D46" s="96">
        <v>324</v>
      </c>
    </row>
    <row r="47" spans="1:5" x14ac:dyDescent="0.25">
      <c r="A47" s="93">
        <v>43866</v>
      </c>
      <c r="B47" s="86"/>
      <c r="C47" s="86" t="s">
        <v>43</v>
      </c>
      <c r="D47" s="100">
        <v>175</v>
      </c>
    </row>
    <row r="48" spans="1:5" x14ac:dyDescent="0.25">
      <c r="A48" s="93">
        <v>43867</v>
      </c>
      <c r="B48" s="86" t="s">
        <v>47</v>
      </c>
      <c r="C48" s="86" t="s">
        <v>43</v>
      </c>
      <c r="D48" s="96">
        <v>465</v>
      </c>
    </row>
    <row r="49" spans="1:4" x14ac:dyDescent="0.25">
      <c r="A49" s="93">
        <v>43867</v>
      </c>
      <c r="B49" s="86"/>
      <c r="C49" s="86" t="s">
        <v>43</v>
      </c>
      <c r="D49" s="100">
        <v>200</v>
      </c>
    </row>
    <row r="50" spans="1:4" x14ac:dyDescent="0.25">
      <c r="A50" s="93">
        <v>43868</v>
      </c>
      <c r="B50" s="86" t="s">
        <v>48</v>
      </c>
      <c r="C50" s="86" t="s">
        <v>43</v>
      </c>
      <c r="D50" s="96">
        <v>105</v>
      </c>
    </row>
    <row r="51" spans="1:4" x14ac:dyDescent="0.25">
      <c r="A51" s="97">
        <v>43868</v>
      </c>
      <c r="B51" s="98"/>
      <c r="C51" s="98" t="s">
        <v>43</v>
      </c>
      <c r="D51" s="99">
        <v>250</v>
      </c>
    </row>
    <row r="52" spans="1:4" x14ac:dyDescent="0.25">
      <c r="A52" s="97">
        <v>43871</v>
      </c>
      <c r="B52" s="101" t="s">
        <v>434</v>
      </c>
      <c r="C52" s="98" t="s">
        <v>435</v>
      </c>
      <c r="D52" s="124">
        <v>112</v>
      </c>
    </row>
    <row r="53" spans="1:4" x14ac:dyDescent="0.25">
      <c r="A53" s="93">
        <v>43871</v>
      </c>
      <c r="B53" s="86" t="s">
        <v>49</v>
      </c>
      <c r="C53" s="86" t="s">
        <v>43</v>
      </c>
      <c r="D53" s="96">
        <v>700</v>
      </c>
    </row>
    <row r="54" spans="1:4" x14ac:dyDescent="0.25">
      <c r="A54" s="93">
        <v>43871</v>
      </c>
      <c r="B54" s="86"/>
      <c r="C54" s="86" t="s">
        <v>18</v>
      </c>
      <c r="D54" s="100">
        <v>144</v>
      </c>
    </row>
    <row r="55" spans="1:4" x14ac:dyDescent="0.25">
      <c r="A55" s="93">
        <v>43872</v>
      </c>
      <c r="B55" s="86" t="s">
        <v>50</v>
      </c>
      <c r="C55" s="86" t="s">
        <v>43</v>
      </c>
      <c r="D55" s="96">
        <v>340</v>
      </c>
    </row>
    <row r="56" spans="1:4" x14ac:dyDescent="0.25">
      <c r="A56" s="93">
        <v>43873</v>
      </c>
      <c r="B56" s="86" t="s">
        <v>51</v>
      </c>
      <c r="C56" s="86" t="s">
        <v>43</v>
      </c>
      <c r="D56" s="96">
        <v>1105</v>
      </c>
    </row>
    <row r="57" spans="1:4" x14ac:dyDescent="0.25">
      <c r="A57" s="93">
        <v>43874</v>
      </c>
      <c r="B57" s="86" t="s">
        <v>113</v>
      </c>
      <c r="C57" s="86" t="s">
        <v>43</v>
      </c>
      <c r="D57" s="96">
        <v>405</v>
      </c>
    </row>
    <row r="58" spans="1:4" x14ac:dyDescent="0.25">
      <c r="A58" s="93">
        <v>43874</v>
      </c>
      <c r="B58" s="86"/>
      <c r="C58" s="86" t="s">
        <v>43</v>
      </c>
      <c r="D58" s="100">
        <v>210</v>
      </c>
    </row>
    <row r="59" spans="1:4" x14ac:dyDescent="0.25">
      <c r="A59" s="93">
        <v>43875</v>
      </c>
      <c r="B59" s="86" t="s">
        <v>114</v>
      </c>
      <c r="C59" s="86" t="s">
        <v>43</v>
      </c>
      <c r="D59" s="96">
        <v>195</v>
      </c>
    </row>
    <row r="60" spans="1:4" x14ac:dyDescent="0.25">
      <c r="A60" s="93">
        <v>43875</v>
      </c>
      <c r="B60" s="86"/>
      <c r="C60" s="86" t="s">
        <v>43</v>
      </c>
      <c r="D60" s="100">
        <v>110</v>
      </c>
    </row>
    <row r="61" spans="1:4" x14ac:dyDescent="0.25">
      <c r="A61" s="93">
        <v>43876</v>
      </c>
      <c r="B61" s="86" t="s">
        <v>115</v>
      </c>
      <c r="C61" s="86" t="s">
        <v>43</v>
      </c>
      <c r="D61" s="96">
        <v>40</v>
      </c>
    </row>
    <row r="62" spans="1:4" x14ac:dyDescent="0.25">
      <c r="A62" s="93">
        <v>43878</v>
      </c>
      <c r="B62" s="86" t="s">
        <v>366</v>
      </c>
      <c r="C62" s="86" t="s">
        <v>43</v>
      </c>
      <c r="D62" s="96">
        <v>80</v>
      </c>
    </row>
    <row r="63" spans="1:4" x14ac:dyDescent="0.25">
      <c r="A63" s="93">
        <v>43878</v>
      </c>
      <c r="B63" s="86"/>
      <c r="C63" s="86" t="s">
        <v>43</v>
      </c>
      <c r="D63" s="100">
        <v>172.5</v>
      </c>
    </row>
    <row r="64" spans="1:4" x14ac:dyDescent="0.25">
      <c r="A64" s="93">
        <v>43879</v>
      </c>
      <c r="B64" s="86" t="s">
        <v>116</v>
      </c>
      <c r="C64" s="86" t="s">
        <v>43</v>
      </c>
      <c r="D64" s="96">
        <v>240</v>
      </c>
    </row>
    <row r="65" spans="1:4" x14ac:dyDescent="0.25">
      <c r="A65" s="93">
        <v>43880</v>
      </c>
      <c r="B65" s="86" t="s">
        <v>367</v>
      </c>
      <c r="C65" s="86" t="s">
        <v>43</v>
      </c>
      <c r="D65" s="96">
        <v>260</v>
      </c>
    </row>
    <row r="66" spans="1:4" x14ac:dyDescent="0.25">
      <c r="A66" s="93">
        <v>43881</v>
      </c>
      <c r="B66" s="86" t="s">
        <v>117</v>
      </c>
      <c r="C66" s="86" t="s">
        <v>43</v>
      </c>
      <c r="D66" s="96">
        <v>322.5</v>
      </c>
    </row>
    <row r="67" spans="1:4" x14ac:dyDescent="0.25">
      <c r="A67" s="93">
        <v>43882</v>
      </c>
      <c r="B67" s="86" t="s">
        <v>118</v>
      </c>
      <c r="C67" s="86" t="s">
        <v>43</v>
      </c>
      <c r="D67" s="102">
        <v>20</v>
      </c>
    </row>
    <row r="68" spans="1:4" x14ac:dyDescent="0.25">
      <c r="A68" s="93">
        <v>43886</v>
      </c>
      <c r="B68" s="86" t="s">
        <v>595</v>
      </c>
      <c r="C68" s="86" t="s">
        <v>43</v>
      </c>
      <c r="D68" s="96">
        <v>300</v>
      </c>
    </row>
    <row r="69" spans="1:4" x14ac:dyDescent="0.25">
      <c r="A69" s="93">
        <v>43886</v>
      </c>
      <c r="B69" s="86"/>
      <c r="C69" s="86" t="s">
        <v>43</v>
      </c>
      <c r="D69" s="100">
        <v>482.5</v>
      </c>
    </row>
    <row r="70" spans="1:4" x14ac:dyDescent="0.25">
      <c r="A70" s="93">
        <v>43887</v>
      </c>
      <c r="B70" s="86" t="s">
        <v>119</v>
      </c>
      <c r="C70" s="86" t="s">
        <v>43</v>
      </c>
      <c r="D70" s="96">
        <v>275</v>
      </c>
    </row>
    <row r="71" spans="1:4" x14ac:dyDescent="0.25">
      <c r="A71" s="93">
        <v>43887</v>
      </c>
      <c r="B71" s="86"/>
      <c r="C71" s="86" t="s">
        <v>43</v>
      </c>
      <c r="D71" s="100">
        <v>35</v>
      </c>
    </row>
    <row r="72" spans="1:4" x14ac:dyDescent="0.25">
      <c r="A72" s="93">
        <v>43888</v>
      </c>
      <c r="B72" s="86" t="s">
        <v>120</v>
      </c>
      <c r="C72" s="86" t="s">
        <v>43</v>
      </c>
      <c r="D72" s="96">
        <v>400</v>
      </c>
    </row>
    <row r="73" spans="1:4" x14ac:dyDescent="0.25">
      <c r="A73" s="93">
        <v>43888</v>
      </c>
      <c r="B73" s="86"/>
      <c r="C73" s="86" t="s">
        <v>43</v>
      </c>
      <c r="D73" s="100">
        <v>110</v>
      </c>
    </row>
    <row r="74" spans="1:4" x14ac:dyDescent="0.25">
      <c r="A74" s="93">
        <v>43888</v>
      </c>
      <c r="B74" s="86">
        <v>34</v>
      </c>
      <c r="C74" s="86" t="s">
        <v>398</v>
      </c>
      <c r="D74" s="103">
        <v>29.48</v>
      </c>
    </row>
    <row r="75" spans="1:4" x14ac:dyDescent="0.25">
      <c r="A75" s="93">
        <v>43889</v>
      </c>
      <c r="B75" s="86" t="s">
        <v>121</v>
      </c>
      <c r="C75" s="86" t="s">
        <v>43</v>
      </c>
      <c r="D75" s="96">
        <v>280</v>
      </c>
    </row>
    <row r="76" spans="1:4" x14ac:dyDescent="0.25">
      <c r="A76" s="93">
        <v>43889</v>
      </c>
      <c r="B76" s="86"/>
      <c r="C76" s="86" t="s">
        <v>43</v>
      </c>
      <c r="D76" s="100">
        <v>200</v>
      </c>
    </row>
    <row r="77" spans="1:4" x14ac:dyDescent="0.25">
      <c r="A77" s="93">
        <v>43892</v>
      </c>
      <c r="B77" s="86" t="s">
        <v>122</v>
      </c>
      <c r="C77" s="86" t="s">
        <v>43</v>
      </c>
      <c r="D77" s="96">
        <v>310</v>
      </c>
    </row>
    <row r="78" spans="1:4" x14ac:dyDescent="0.25">
      <c r="A78" s="93">
        <v>43893</v>
      </c>
      <c r="B78" s="86" t="s">
        <v>123</v>
      </c>
      <c r="C78" s="86" t="s">
        <v>43</v>
      </c>
      <c r="D78" s="96">
        <v>200</v>
      </c>
    </row>
    <row r="79" spans="1:4" x14ac:dyDescent="0.25">
      <c r="A79" s="93">
        <v>43893</v>
      </c>
      <c r="B79" s="86"/>
      <c r="C79" s="86" t="s">
        <v>43</v>
      </c>
      <c r="D79" s="100">
        <v>312.5</v>
      </c>
    </row>
    <row r="80" spans="1:4" x14ac:dyDescent="0.25">
      <c r="A80" s="93">
        <v>43894</v>
      </c>
      <c r="B80" s="86" t="s">
        <v>124</v>
      </c>
      <c r="C80" s="86" t="s">
        <v>43</v>
      </c>
      <c r="D80" s="96">
        <v>223</v>
      </c>
    </row>
    <row r="81" spans="1:4" x14ac:dyDescent="0.25">
      <c r="A81" s="93">
        <v>43894</v>
      </c>
      <c r="B81" s="86"/>
      <c r="C81" s="86" t="s">
        <v>43</v>
      </c>
      <c r="D81" s="100">
        <v>110</v>
      </c>
    </row>
    <row r="82" spans="1:4" x14ac:dyDescent="0.25">
      <c r="A82" s="93">
        <v>43895</v>
      </c>
      <c r="B82" s="86" t="s">
        <v>125</v>
      </c>
      <c r="C82" s="86" t="s">
        <v>43</v>
      </c>
      <c r="D82" s="96">
        <v>240</v>
      </c>
    </row>
    <row r="83" spans="1:4" x14ac:dyDescent="0.25">
      <c r="A83" s="93">
        <v>43895</v>
      </c>
      <c r="B83" s="86"/>
      <c r="C83" s="86" t="s">
        <v>43</v>
      </c>
      <c r="D83" s="100">
        <v>180</v>
      </c>
    </row>
    <row r="84" spans="1:4" x14ac:dyDescent="0.25">
      <c r="A84" s="93">
        <v>43896</v>
      </c>
      <c r="B84" s="86" t="s">
        <v>126</v>
      </c>
      <c r="C84" s="86" t="s">
        <v>43</v>
      </c>
      <c r="D84" s="96">
        <v>527.5</v>
      </c>
    </row>
    <row r="85" spans="1:4" x14ac:dyDescent="0.25">
      <c r="A85" s="93">
        <v>43900</v>
      </c>
      <c r="B85" s="86"/>
      <c r="C85" s="86" t="s">
        <v>43</v>
      </c>
      <c r="D85" s="100">
        <v>548</v>
      </c>
    </row>
    <row r="86" spans="1:4" x14ac:dyDescent="0.25">
      <c r="A86" s="93">
        <v>43901</v>
      </c>
      <c r="B86" s="86"/>
      <c r="C86" s="86" t="s">
        <v>43</v>
      </c>
      <c r="D86" s="100">
        <v>94</v>
      </c>
    </row>
    <row r="87" spans="1:4" x14ac:dyDescent="0.25">
      <c r="A87" s="93">
        <v>43907</v>
      </c>
      <c r="B87" s="86"/>
      <c r="C87" s="86" t="s">
        <v>43</v>
      </c>
      <c r="D87" s="100">
        <v>52.5</v>
      </c>
    </row>
    <row r="88" spans="1:4" x14ac:dyDescent="0.25">
      <c r="A88" s="93">
        <v>43909</v>
      </c>
      <c r="B88" s="86"/>
      <c r="C88" s="86" t="s">
        <v>43</v>
      </c>
      <c r="D88" s="100">
        <v>105</v>
      </c>
    </row>
    <row r="89" spans="1:4" x14ac:dyDescent="0.25">
      <c r="A89" s="93">
        <v>43910</v>
      </c>
      <c r="B89" s="86"/>
      <c r="C89" s="86" t="s">
        <v>43</v>
      </c>
      <c r="D89" s="100">
        <v>125</v>
      </c>
    </row>
    <row r="90" spans="1:4" x14ac:dyDescent="0.25">
      <c r="A90" s="93">
        <v>43913</v>
      </c>
      <c r="B90" s="86"/>
      <c r="C90" s="86" t="s">
        <v>43</v>
      </c>
      <c r="D90" s="100">
        <v>110</v>
      </c>
    </row>
    <row r="91" spans="1:4" x14ac:dyDescent="0.25">
      <c r="A91" s="93">
        <v>43916</v>
      </c>
      <c r="B91" s="86"/>
      <c r="C91" s="86" t="s">
        <v>43</v>
      </c>
      <c r="D91" s="100">
        <v>220</v>
      </c>
    </row>
    <row r="92" spans="1:4" x14ac:dyDescent="0.25">
      <c r="A92" s="93">
        <v>43917</v>
      </c>
      <c r="B92" s="86"/>
      <c r="C92" s="86" t="s">
        <v>43</v>
      </c>
      <c r="D92" s="100">
        <v>270</v>
      </c>
    </row>
    <row r="93" spans="1:4" x14ac:dyDescent="0.25">
      <c r="A93" s="93">
        <v>43920</v>
      </c>
      <c r="B93" s="86"/>
      <c r="C93" s="86" t="s">
        <v>43</v>
      </c>
      <c r="D93" s="100">
        <v>175</v>
      </c>
    </row>
    <row r="94" spans="1:4" ht="14.25" customHeight="1" x14ac:dyDescent="0.25">
      <c r="A94" s="113"/>
      <c r="B94" s="98"/>
      <c r="C94" s="98"/>
      <c r="D94" s="114"/>
    </row>
    <row r="95" spans="1:4" x14ac:dyDescent="0.25">
      <c r="A95" s="86"/>
      <c r="B95" s="86"/>
      <c r="C95" s="109" t="s">
        <v>291</v>
      </c>
      <c r="D95" s="110">
        <f>SUM(D8:D93)</f>
        <v>22281.99</v>
      </c>
    </row>
    <row r="96" spans="1:4" x14ac:dyDescent="0.25">
      <c r="A96" s="86"/>
      <c r="B96" s="86"/>
      <c r="C96" s="86"/>
      <c r="D96" s="108"/>
    </row>
    <row r="97" spans="1:4" x14ac:dyDescent="0.25">
      <c r="D97" s="69"/>
    </row>
    <row r="98" spans="1:4" ht="18" x14ac:dyDescent="0.25">
      <c r="A98" s="116" t="s">
        <v>292</v>
      </c>
      <c r="B98" s="117"/>
      <c r="C98" s="118"/>
      <c r="D98" s="119"/>
    </row>
    <row r="99" spans="1:4" x14ac:dyDescent="0.25">
      <c r="A99" s="90" t="s">
        <v>0</v>
      </c>
      <c r="B99" s="91"/>
      <c r="C99" s="89" t="s">
        <v>2</v>
      </c>
      <c r="D99" s="92" t="s">
        <v>3</v>
      </c>
    </row>
    <row r="100" spans="1:4" x14ac:dyDescent="0.25">
      <c r="A100" s="90"/>
      <c r="B100" s="91"/>
      <c r="C100" s="89"/>
      <c r="D100" s="92"/>
    </row>
    <row r="101" spans="1:4" x14ac:dyDescent="0.25">
      <c r="A101" s="86"/>
      <c r="B101" s="86"/>
      <c r="C101" s="86" t="s">
        <v>80</v>
      </c>
      <c r="D101" s="105">
        <f>D95</f>
        <v>22281.99</v>
      </c>
    </row>
    <row r="102" spans="1:4" x14ac:dyDescent="0.25">
      <c r="A102" s="93">
        <v>43923</v>
      </c>
      <c r="B102" s="86"/>
      <c r="C102" s="86" t="s">
        <v>43</v>
      </c>
      <c r="D102" s="100">
        <v>180</v>
      </c>
    </row>
    <row r="103" spans="1:4" x14ac:dyDescent="0.25">
      <c r="A103" s="93">
        <v>43924</v>
      </c>
      <c r="B103" s="86"/>
      <c r="C103" s="86" t="s">
        <v>43</v>
      </c>
      <c r="D103" s="100">
        <v>90</v>
      </c>
    </row>
    <row r="104" spans="1:4" x14ac:dyDescent="0.25">
      <c r="A104" s="93">
        <v>43927</v>
      </c>
      <c r="B104" s="86"/>
      <c r="C104" s="86" t="s">
        <v>43</v>
      </c>
      <c r="D104" s="100">
        <v>400</v>
      </c>
    </row>
    <row r="105" spans="1:4" x14ac:dyDescent="0.25">
      <c r="A105" s="93">
        <v>43928</v>
      </c>
      <c r="B105" s="86"/>
      <c r="C105" s="86" t="s">
        <v>43</v>
      </c>
      <c r="D105" s="100">
        <v>342.5</v>
      </c>
    </row>
    <row r="106" spans="1:4" x14ac:dyDescent="0.25">
      <c r="A106" s="93">
        <v>43929</v>
      </c>
      <c r="B106" s="86"/>
      <c r="C106" s="86" t="s">
        <v>43</v>
      </c>
      <c r="D106" s="100">
        <v>110</v>
      </c>
    </row>
    <row r="107" spans="1:4" x14ac:dyDescent="0.25">
      <c r="A107" s="93">
        <v>43930</v>
      </c>
      <c r="B107" s="86"/>
      <c r="C107" s="86" t="s">
        <v>43</v>
      </c>
      <c r="D107" s="100">
        <v>70</v>
      </c>
    </row>
    <row r="108" spans="1:4" x14ac:dyDescent="0.25">
      <c r="A108" s="93">
        <v>43935</v>
      </c>
      <c r="B108" s="86"/>
      <c r="C108" s="86" t="s">
        <v>43</v>
      </c>
      <c r="D108" s="100">
        <v>70</v>
      </c>
    </row>
    <row r="109" spans="1:4" x14ac:dyDescent="0.25">
      <c r="A109" s="93">
        <v>43942</v>
      </c>
      <c r="B109" s="86"/>
      <c r="C109" s="86" t="s">
        <v>43</v>
      </c>
      <c r="D109" s="100">
        <v>72</v>
      </c>
    </row>
    <row r="110" spans="1:4" x14ac:dyDescent="0.25">
      <c r="A110" s="93">
        <v>43949</v>
      </c>
      <c r="B110" s="86"/>
      <c r="C110" s="86" t="s">
        <v>43</v>
      </c>
      <c r="D110" s="100">
        <v>220</v>
      </c>
    </row>
    <row r="111" spans="1:4" x14ac:dyDescent="0.25">
      <c r="A111" s="93">
        <v>43951</v>
      </c>
      <c r="B111" s="86"/>
      <c r="C111" s="86" t="s">
        <v>43</v>
      </c>
      <c r="D111" s="100">
        <v>110</v>
      </c>
    </row>
    <row r="112" spans="1:4" x14ac:dyDescent="0.25">
      <c r="A112" s="93">
        <v>43951</v>
      </c>
      <c r="B112" s="86">
        <v>63</v>
      </c>
      <c r="C112" s="86" t="s">
        <v>398</v>
      </c>
      <c r="D112" s="115">
        <v>32.729999999999997</v>
      </c>
    </row>
    <row r="113" spans="1:5" x14ac:dyDescent="0.25">
      <c r="A113" s="93">
        <v>43956</v>
      </c>
      <c r="B113" s="106"/>
      <c r="C113" s="86" t="s">
        <v>43</v>
      </c>
      <c r="D113" s="100">
        <v>110</v>
      </c>
    </row>
    <row r="114" spans="1:5" x14ac:dyDescent="0.25">
      <c r="A114" s="93">
        <v>43957</v>
      </c>
      <c r="B114" s="86"/>
      <c r="C114" s="86" t="s">
        <v>43</v>
      </c>
      <c r="D114" s="100">
        <v>110</v>
      </c>
    </row>
    <row r="115" spans="1:5" x14ac:dyDescent="0.25">
      <c r="A115" s="93">
        <v>43958</v>
      </c>
      <c r="B115" s="86"/>
      <c r="C115" s="86" t="s">
        <v>43</v>
      </c>
      <c r="D115" s="100">
        <v>70</v>
      </c>
    </row>
    <row r="116" spans="1:5" x14ac:dyDescent="0.25">
      <c r="A116" s="93">
        <v>43962</v>
      </c>
      <c r="B116" s="86"/>
      <c r="C116" s="86" t="s">
        <v>43</v>
      </c>
      <c r="D116" s="100">
        <v>144</v>
      </c>
    </row>
    <row r="117" spans="1:5" x14ac:dyDescent="0.25">
      <c r="A117" s="93">
        <v>43963</v>
      </c>
      <c r="B117" s="86"/>
      <c r="C117" s="86" t="s">
        <v>43</v>
      </c>
      <c r="D117" s="100">
        <v>204</v>
      </c>
    </row>
    <row r="118" spans="1:5" x14ac:dyDescent="0.25">
      <c r="A118" s="93">
        <v>43965</v>
      </c>
      <c r="B118" s="86"/>
      <c r="C118" s="86" t="s">
        <v>43</v>
      </c>
      <c r="D118" s="100">
        <v>180</v>
      </c>
    </row>
    <row r="119" spans="1:5" x14ac:dyDescent="0.25">
      <c r="A119" s="93">
        <v>43966</v>
      </c>
      <c r="B119" s="86"/>
      <c r="C119" s="86" t="s">
        <v>43</v>
      </c>
      <c r="D119" s="100">
        <v>200</v>
      </c>
    </row>
    <row r="120" spans="1:5" x14ac:dyDescent="0.25">
      <c r="A120" s="93">
        <v>43969</v>
      </c>
      <c r="B120" s="86" t="s">
        <v>137</v>
      </c>
      <c r="C120" s="86" t="s">
        <v>43</v>
      </c>
      <c r="D120" s="96">
        <v>660</v>
      </c>
    </row>
    <row r="121" spans="1:5" x14ac:dyDescent="0.25">
      <c r="A121" s="93">
        <v>43969</v>
      </c>
      <c r="B121" s="86"/>
      <c r="C121" s="86" t="s">
        <v>43</v>
      </c>
      <c r="D121" s="100">
        <v>84</v>
      </c>
      <c r="E121" s="67"/>
    </row>
    <row r="122" spans="1:5" x14ac:dyDescent="0.25">
      <c r="A122" s="93">
        <v>43970</v>
      </c>
      <c r="B122" s="86" t="s">
        <v>138</v>
      </c>
      <c r="C122" s="86" t="s">
        <v>43</v>
      </c>
      <c r="D122" s="96">
        <v>300</v>
      </c>
      <c r="E122" s="67"/>
    </row>
    <row r="123" spans="1:5" x14ac:dyDescent="0.25">
      <c r="A123" s="93">
        <v>43970</v>
      </c>
      <c r="B123" s="86"/>
      <c r="C123" s="86" t="s">
        <v>43</v>
      </c>
      <c r="D123" s="100">
        <v>785</v>
      </c>
      <c r="E123" s="67"/>
    </row>
    <row r="124" spans="1:5" x14ac:dyDescent="0.25">
      <c r="A124" s="93">
        <v>43971</v>
      </c>
      <c r="B124" s="86"/>
      <c r="C124" s="86" t="s">
        <v>43</v>
      </c>
      <c r="D124" s="100">
        <v>70</v>
      </c>
      <c r="E124" s="67"/>
    </row>
    <row r="125" spans="1:5" x14ac:dyDescent="0.25">
      <c r="A125" s="93">
        <v>43972</v>
      </c>
      <c r="B125" s="86"/>
      <c r="C125" s="86" t="s">
        <v>43</v>
      </c>
      <c r="D125" s="100">
        <v>40</v>
      </c>
      <c r="E125" s="67"/>
    </row>
    <row r="126" spans="1:5" x14ac:dyDescent="0.25">
      <c r="A126" s="93">
        <v>43976</v>
      </c>
      <c r="B126" s="86" t="s">
        <v>139</v>
      </c>
      <c r="C126" s="86" t="s">
        <v>43</v>
      </c>
      <c r="D126" s="96">
        <v>155</v>
      </c>
      <c r="E126" s="67"/>
    </row>
    <row r="127" spans="1:5" x14ac:dyDescent="0.25">
      <c r="A127" s="93">
        <v>43976</v>
      </c>
      <c r="B127" s="86"/>
      <c r="C127" s="86" t="s">
        <v>43</v>
      </c>
      <c r="D127" s="100">
        <v>220</v>
      </c>
      <c r="E127" s="67"/>
    </row>
    <row r="128" spans="1:5" x14ac:dyDescent="0.25">
      <c r="A128" s="93">
        <v>43977</v>
      </c>
      <c r="B128" s="86"/>
      <c r="C128" s="86" t="s">
        <v>43</v>
      </c>
      <c r="D128" s="100">
        <v>355</v>
      </c>
      <c r="E128" s="67"/>
    </row>
    <row r="129" spans="1:5" x14ac:dyDescent="0.25">
      <c r="A129" s="93">
        <v>43978</v>
      </c>
      <c r="B129" s="86"/>
      <c r="C129" s="86" t="s">
        <v>43</v>
      </c>
      <c r="D129" s="100">
        <v>110</v>
      </c>
      <c r="E129" s="67"/>
    </row>
    <row r="130" spans="1:5" x14ac:dyDescent="0.25">
      <c r="A130" s="93">
        <v>43979</v>
      </c>
      <c r="B130" s="86" t="s">
        <v>140</v>
      </c>
      <c r="C130" s="86" t="s">
        <v>43</v>
      </c>
      <c r="D130" s="96">
        <v>357.5</v>
      </c>
      <c r="E130" s="67"/>
    </row>
    <row r="131" spans="1:5" x14ac:dyDescent="0.25">
      <c r="A131" s="93">
        <v>43979</v>
      </c>
      <c r="B131" s="86"/>
      <c r="C131" s="86" t="s">
        <v>43</v>
      </c>
      <c r="D131" s="100">
        <v>330</v>
      </c>
      <c r="E131" s="67"/>
    </row>
    <row r="132" spans="1:5" x14ac:dyDescent="0.25">
      <c r="A132" s="93">
        <v>43980</v>
      </c>
      <c r="B132" s="86" t="s">
        <v>141</v>
      </c>
      <c r="C132" s="86" t="s">
        <v>43</v>
      </c>
      <c r="D132" s="96">
        <v>319</v>
      </c>
    </row>
    <row r="133" spans="1:5" x14ac:dyDescent="0.25">
      <c r="A133" s="93">
        <v>43983</v>
      </c>
      <c r="B133" s="86" t="s">
        <v>143</v>
      </c>
      <c r="C133" s="86" t="s">
        <v>43</v>
      </c>
      <c r="D133" s="96">
        <v>520</v>
      </c>
    </row>
    <row r="134" spans="1:5" x14ac:dyDescent="0.25">
      <c r="A134" s="93">
        <v>43985</v>
      </c>
      <c r="B134" s="86" t="s">
        <v>144</v>
      </c>
      <c r="C134" s="86" t="s">
        <v>43</v>
      </c>
      <c r="D134" s="96">
        <v>247.5</v>
      </c>
    </row>
    <row r="135" spans="1:5" x14ac:dyDescent="0.25">
      <c r="A135" s="93">
        <v>43985</v>
      </c>
      <c r="B135" s="86"/>
      <c r="C135" s="86" t="s">
        <v>43</v>
      </c>
      <c r="D135" s="96">
        <v>250</v>
      </c>
    </row>
    <row r="136" spans="1:5" x14ac:dyDescent="0.25">
      <c r="A136" s="93">
        <v>43986</v>
      </c>
      <c r="B136" s="86" t="s">
        <v>145</v>
      </c>
      <c r="C136" s="86" t="s">
        <v>43</v>
      </c>
      <c r="D136" s="96">
        <v>587.5</v>
      </c>
    </row>
    <row r="137" spans="1:5" x14ac:dyDescent="0.25">
      <c r="A137" s="93">
        <v>43986</v>
      </c>
      <c r="B137" s="86"/>
      <c r="C137" s="107" t="s">
        <v>43</v>
      </c>
      <c r="D137" s="96">
        <v>235</v>
      </c>
    </row>
    <row r="138" spans="1:5" x14ac:dyDescent="0.25">
      <c r="A138" s="93">
        <v>43987</v>
      </c>
      <c r="B138" s="86" t="s">
        <v>146</v>
      </c>
      <c r="C138" s="86" t="s">
        <v>43</v>
      </c>
      <c r="D138" s="96">
        <v>330</v>
      </c>
    </row>
    <row r="139" spans="1:5" x14ac:dyDescent="0.25">
      <c r="A139" s="93">
        <v>43987</v>
      </c>
      <c r="B139" s="86"/>
      <c r="C139" s="107" t="s">
        <v>43</v>
      </c>
      <c r="D139" s="96">
        <v>110</v>
      </c>
    </row>
    <row r="140" spans="1:5" x14ac:dyDescent="0.25">
      <c r="A140" s="93">
        <v>43990</v>
      </c>
      <c r="B140" s="86">
        <v>86</v>
      </c>
      <c r="C140" s="107" t="s">
        <v>163</v>
      </c>
      <c r="D140" s="125">
        <v>574.5</v>
      </c>
    </row>
    <row r="141" spans="1:5" x14ac:dyDescent="0.25">
      <c r="A141" s="93">
        <v>43991</v>
      </c>
      <c r="B141" s="86" t="s">
        <v>150</v>
      </c>
      <c r="C141" s="86" t="s">
        <v>43</v>
      </c>
      <c r="D141" s="96">
        <v>660</v>
      </c>
    </row>
    <row r="142" spans="1:5" x14ac:dyDescent="0.25">
      <c r="A142" s="93">
        <v>43991</v>
      </c>
      <c r="B142" s="86"/>
      <c r="C142" s="107" t="s">
        <v>43</v>
      </c>
      <c r="D142" s="96">
        <v>180</v>
      </c>
    </row>
    <row r="143" spans="1:5" x14ac:dyDescent="0.25">
      <c r="A143" s="93">
        <v>43991</v>
      </c>
      <c r="B143" s="86"/>
      <c r="C143" s="107" t="s">
        <v>31</v>
      </c>
      <c r="D143" s="105">
        <v>672.5</v>
      </c>
      <c r="E143" s="129" t="s">
        <v>662</v>
      </c>
    </row>
    <row r="144" spans="1:5" x14ac:dyDescent="0.25">
      <c r="A144" s="93">
        <v>43992</v>
      </c>
      <c r="B144" s="86"/>
      <c r="C144" s="107" t="s">
        <v>43</v>
      </c>
      <c r="D144" s="96">
        <v>70</v>
      </c>
    </row>
    <row r="145" spans="1:9" x14ac:dyDescent="0.25">
      <c r="A145" s="93">
        <v>43993</v>
      </c>
      <c r="B145" s="86">
        <v>89</v>
      </c>
      <c r="C145" s="107" t="s">
        <v>165</v>
      </c>
      <c r="D145" s="130">
        <v>2502.77</v>
      </c>
    </row>
    <row r="146" spans="1:9" x14ac:dyDescent="0.25">
      <c r="A146" s="93">
        <v>43993</v>
      </c>
      <c r="B146" s="86"/>
      <c r="C146" s="86" t="s">
        <v>43</v>
      </c>
      <c r="D146" s="100">
        <v>35</v>
      </c>
    </row>
    <row r="147" spans="1:9" x14ac:dyDescent="0.25">
      <c r="A147" s="93">
        <v>43994</v>
      </c>
      <c r="B147" s="86" t="s">
        <v>151</v>
      </c>
      <c r="C147" s="86" t="s">
        <v>43</v>
      </c>
      <c r="D147" s="96">
        <v>250</v>
      </c>
    </row>
    <row r="148" spans="1:9" x14ac:dyDescent="0.25">
      <c r="A148" s="93">
        <v>43994</v>
      </c>
      <c r="B148" s="86"/>
      <c r="C148" s="86" t="s">
        <v>43</v>
      </c>
      <c r="D148" s="100">
        <v>330</v>
      </c>
    </row>
    <row r="149" spans="1:9" x14ac:dyDescent="0.25">
      <c r="A149" s="93">
        <v>43997</v>
      </c>
      <c r="B149" s="86" t="s">
        <v>152</v>
      </c>
      <c r="C149" s="86" t="s">
        <v>43</v>
      </c>
      <c r="D149" s="96">
        <v>90</v>
      </c>
    </row>
    <row r="150" spans="1:9" x14ac:dyDescent="0.25">
      <c r="A150" s="93">
        <v>43998</v>
      </c>
      <c r="B150" s="86" t="s">
        <v>153</v>
      </c>
      <c r="C150" s="86" t="s">
        <v>43</v>
      </c>
      <c r="D150" s="96">
        <v>380</v>
      </c>
    </row>
    <row r="151" spans="1:9" x14ac:dyDescent="0.25">
      <c r="A151" s="93">
        <v>43998</v>
      </c>
      <c r="B151" s="86"/>
      <c r="C151" s="86" t="s">
        <v>43</v>
      </c>
      <c r="D151" s="100">
        <v>330</v>
      </c>
      <c r="H151" s="32"/>
      <c r="I151" s="32"/>
    </row>
    <row r="152" spans="1:9" x14ac:dyDescent="0.25">
      <c r="A152" s="93">
        <v>43999</v>
      </c>
      <c r="B152" s="86"/>
      <c r="C152" s="86" t="s">
        <v>43</v>
      </c>
      <c r="D152" s="100">
        <v>165</v>
      </c>
    </row>
    <row r="153" spans="1:9" x14ac:dyDescent="0.25">
      <c r="A153" s="93">
        <v>44000</v>
      </c>
      <c r="B153" s="86" t="s">
        <v>154</v>
      </c>
      <c r="C153" s="86" t="s">
        <v>43</v>
      </c>
      <c r="D153" s="96">
        <v>97.5</v>
      </c>
    </row>
    <row r="154" spans="1:9" x14ac:dyDescent="0.25">
      <c r="A154" s="93">
        <v>44000</v>
      </c>
      <c r="B154" s="86"/>
      <c r="C154" s="86" t="s">
        <v>43</v>
      </c>
      <c r="D154" s="100">
        <v>270</v>
      </c>
    </row>
    <row r="155" spans="1:9" x14ac:dyDescent="0.25">
      <c r="A155" s="93">
        <v>44001</v>
      </c>
      <c r="B155" s="86" t="s">
        <v>368</v>
      </c>
      <c r="C155" s="86" t="s">
        <v>43</v>
      </c>
      <c r="D155" s="96">
        <v>150</v>
      </c>
    </row>
    <row r="156" spans="1:9" x14ac:dyDescent="0.25">
      <c r="A156" s="93">
        <v>44005</v>
      </c>
      <c r="B156" s="86"/>
      <c r="C156" s="86" t="s">
        <v>43</v>
      </c>
      <c r="D156" s="100">
        <v>110</v>
      </c>
    </row>
    <row r="157" spans="1:9" x14ac:dyDescent="0.25">
      <c r="A157" s="93">
        <v>44006</v>
      </c>
      <c r="B157" s="86" t="s">
        <v>181</v>
      </c>
      <c r="C157" s="86" t="s">
        <v>43</v>
      </c>
      <c r="D157" s="96">
        <v>367.5</v>
      </c>
    </row>
    <row r="158" spans="1:9" x14ac:dyDescent="0.25">
      <c r="A158" s="93">
        <v>44006</v>
      </c>
      <c r="B158" s="86"/>
      <c r="C158" s="86" t="s">
        <v>43</v>
      </c>
      <c r="D158" s="100">
        <v>90</v>
      </c>
    </row>
    <row r="159" spans="1:9" x14ac:dyDescent="0.25">
      <c r="A159" s="93">
        <v>44007</v>
      </c>
      <c r="B159" s="86" t="s">
        <v>182</v>
      </c>
      <c r="C159" s="86" t="s">
        <v>43</v>
      </c>
      <c r="D159" s="96">
        <v>110</v>
      </c>
    </row>
    <row r="160" spans="1:9" x14ac:dyDescent="0.25">
      <c r="A160" s="93">
        <v>44008</v>
      </c>
      <c r="B160" s="86" t="s">
        <v>183</v>
      </c>
      <c r="C160" s="86" t="s">
        <v>43</v>
      </c>
      <c r="D160" s="96">
        <v>358</v>
      </c>
    </row>
    <row r="161" spans="1:4" x14ac:dyDescent="0.25">
      <c r="A161" s="93">
        <v>44012</v>
      </c>
      <c r="B161" s="86" t="s">
        <v>184</v>
      </c>
      <c r="C161" s="86" t="s">
        <v>43</v>
      </c>
      <c r="D161" s="96">
        <v>587</v>
      </c>
    </row>
    <row r="162" spans="1:4" x14ac:dyDescent="0.25">
      <c r="A162" s="93">
        <v>44012</v>
      </c>
      <c r="B162" s="86">
        <v>105</v>
      </c>
      <c r="C162" s="86" t="s">
        <v>371</v>
      </c>
      <c r="D162" s="115">
        <v>26.22</v>
      </c>
    </row>
    <row r="163" spans="1:4" x14ac:dyDescent="0.25">
      <c r="A163" s="93">
        <v>44012</v>
      </c>
      <c r="B163" s="86">
        <v>107</v>
      </c>
      <c r="C163" s="86" t="s">
        <v>398</v>
      </c>
      <c r="D163" s="115">
        <v>252.92</v>
      </c>
    </row>
    <row r="164" spans="1:4" x14ac:dyDescent="0.25">
      <c r="A164" s="93">
        <v>44012</v>
      </c>
      <c r="B164" s="108"/>
      <c r="C164" s="86" t="s">
        <v>160</v>
      </c>
      <c r="D164" s="100">
        <v>330</v>
      </c>
    </row>
    <row r="165" spans="1:4" x14ac:dyDescent="0.25">
      <c r="A165" s="86"/>
      <c r="B165" s="86"/>
      <c r="C165" s="86"/>
      <c r="D165" s="108"/>
    </row>
    <row r="166" spans="1:4" x14ac:dyDescent="0.25">
      <c r="A166" s="86"/>
      <c r="B166" s="86"/>
      <c r="C166" s="109" t="s">
        <v>372</v>
      </c>
      <c r="D166" s="110">
        <f>SUM(D101:D165)</f>
        <v>40051.629999999997</v>
      </c>
    </row>
    <row r="167" spans="1:4" x14ac:dyDescent="0.25">
      <c r="A167" s="86"/>
      <c r="B167" s="86"/>
      <c r="C167" s="86"/>
      <c r="D167" s="105">
        <f>D166-D101</f>
        <v>17769.639999999996</v>
      </c>
    </row>
    <row r="168" spans="1:4" x14ac:dyDescent="0.25">
      <c r="A168" s="86"/>
      <c r="B168" s="86"/>
      <c r="C168" s="86"/>
      <c r="D168" s="108"/>
    </row>
    <row r="169" spans="1:4" ht="18" x14ac:dyDescent="0.25">
      <c r="A169" s="116" t="s">
        <v>293</v>
      </c>
      <c r="B169" s="117"/>
      <c r="C169" s="118"/>
      <c r="D169" s="119"/>
    </row>
    <row r="170" spans="1:4" x14ac:dyDescent="0.25">
      <c r="A170" s="90" t="s">
        <v>0</v>
      </c>
      <c r="B170" s="91"/>
      <c r="C170" s="89" t="s">
        <v>2</v>
      </c>
      <c r="D170" s="92" t="s">
        <v>3</v>
      </c>
    </row>
    <row r="171" spans="1:4" x14ac:dyDescent="0.25">
      <c r="A171" s="90"/>
      <c r="B171" s="91"/>
      <c r="C171" s="89"/>
      <c r="D171" s="92"/>
    </row>
    <row r="172" spans="1:4" x14ac:dyDescent="0.25">
      <c r="A172" s="90"/>
      <c r="B172" s="91"/>
      <c r="C172" s="111" t="s">
        <v>80</v>
      </c>
      <c r="D172" s="112">
        <f>D166</f>
        <v>40051.629999999997</v>
      </c>
    </row>
    <row r="173" spans="1:4" x14ac:dyDescent="0.25">
      <c r="A173" s="93">
        <v>44014</v>
      </c>
      <c r="B173" s="86"/>
      <c r="C173" s="86" t="s">
        <v>43</v>
      </c>
      <c r="D173" s="100">
        <v>110</v>
      </c>
    </row>
    <row r="174" spans="1:4" x14ac:dyDescent="0.25">
      <c r="A174" s="93">
        <v>44015</v>
      </c>
      <c r="B174" s="86"/>
      <c r="C174" s="86" t="s">
        <v>43</v>
      </c>
      <c r="D174" s="100">
        <v>70</v>
      </c>
    </row>
    <row r="175" spans="1:4" x14ac:dyDescent="0.25">
      <c r="A175" s="93">
        <v>44019</v>
      </c>
      <c r="B175" s="86"/>
      <c r="C175" s="86" t="s">
        <v>43</v>
      </c>
      <c r="D175" s="100">
        <v>110</v>
      </c>
    </row>
    <row r="176" spans="1:4" x14ac:dyDescent="0.25">
      <c r="A176" s="93">
        <v>44021</v>
      </c>
      <c r="B176" s="86" t="s">
        <v>185</v>
      </c>
      <c r="C176" s="86" t="s">
        <v>43</v>
      </c>
      <c r="D176" s="96">
        <v>372</v>
      </c>
    </row>
    <row r="177" spans="1:5" x14ac:dyDescent="0.25">
      <c r="A177" s="93">
        <v>44021</v>
      </c>
      <c r="B177" s="86"/>
      <c r="C177" s="86" t="s">
        <v>43</v>
      </c>
      <c r="D177" s="100">
        <v>150</v>
      </c>
    </row>
    <row r="178" spans="1:5" x14ac:dyDescent="0.25">
      <c r="A178" s="93">
        <v>44021</v>
      </c>
      <c r="B178" s="86"/>
      <c r="C178" s="86" t="s">
        <v>31</v>
      </c>
      <c r="D178" s="104">
        <v>220</v>
      </c>
      <c r="E178" s="128" t="s">
        <v>662</v>
      </c>
    </row>
    <row r="179" spans="1:5" x14ac:dyDescent="0.25">
      <c r="A179" s="93">
        <v>44026</v>
      </c>
      <c r="B179" s="86" t="s">
        <v>186</v>
      </c>
      <c r="C179" s="86" t="s">
        <v>318</v>
      </c>
      <c r="D179" s="96">
        <v>90</v>
      </c>
    </row>
    <row r="180" spans="1:5" x14ac:dyDescent="0.25">
      <c r="A180" s="93">
        <v>44071</v>
      </c>
      <c r="B180" s="86"/>
      <c r="C180" s="86" t="s">
        <v>43</v>
      </c>
      <c r="D180" s="100">
        <v>90</v>
      </c>
    </row>
    <row r="181" spans="1:5" x14ac:dyDescent="0.25">
      <c r="A181" s="93">
        <v>44089</v>
      </c>
      <c r="B181" s="86"/>
      <c r="C181" s="86" t="s">
        <v>318</v>
      </c>
      <c r="D181" s="100">
        <v>155</v>
      </c>
    </row>
    <row r="182" spans="1:5" x14ac:dyDescent="0.25">
      <c r="A182" s="93">
        <v>44095</v>
      </c>
      <c r="B182" s="86" t="s">
        <v>212</v>
      </c>
      <c r="C182" s="86" t="s">
        <v>43</v>
      </c>
      <c r="D182" s="96">
        <v>50</v>
      </c>
    </row>
    <row r="183" spans="1:5" x14ac:dyDescent="0.25">
      <c r="A183" s="93">
        <v>44095</v>
      </c>
      <c r="B183" s="86"/>
      <c r="C183" s="86" t="s">
        <v>318</v>
      </c>
      <c r="D183" s="100">
        <v>30</v>
      </c>
    </row>
    <row r="184" spans="1:5" x14ac:dyDescent="0.25">
      <c r="A184" s="93">
        <v>44096</v>
      </c>
      <c r="B184" s="86" t="s">
        <v>213</v>
      </c>
      <c r="C184" s="86" t="s">
        <v>43</v>
      </c>
      <c r="D184" s="96">
        <v>46</v>
      </c>
    </row>
    <row r="185" spans="1:5" x14ac:dyDescent="0.25">
      <c r="A185" s="93">
        <v>44097</v>
      </c>
      <c r="B185" s="86"/>
      <c r="C185" s="86" t="s">
        <v>318</v>
      </c>
      <c r="D185" s="100">
        <v>85</v>
      </c>
    </row>
    <row r="186" spans="1:5" x14ac:dyDescent="0.25">
      <c r="A186" s="93">
        <v>44098</v>
      </c>
      <c r="B186" s="86" t="s">
        <v>214</v>
      </c>
      <c r="C186" s="86" t="s">
        <v>43</v>
      </c>
      <c r="D186" s="96">
        <v>238.25</v>
      </c>
    </row>
    <row r="187" spans="1:5" x14ac:dyDescent="0.25">
      <c r="A187" s="93">
        <v>44099</v>
      </c>
      <c r="B187" s="86" t="s">
        <v>215</v>
      </c>
      <c r="C187" s="86" t="s">
        <v>43</v>
      </c>
      <c r="D187" s="96">
        <v>221</v>
      </c>
    </row>
    <row r="188" spans="1:5" x14ac:dyDescent="0.25">
      <c r="A188" s="93">
        <v>44101</v>
      </c>
      <c r="B188" s="86" t="s">
        <v>216</v>
      </c>
      <c r="C188" s="86" t="s">
        <v>43</v>
      </c>
      <c r="D188" s="96">
        <v>52</v>
      </c>
    </row>
    <row r="189" spans="1:5" x14ac:dyDescent="0.25">
      <c r="A189" s="93">
        <v>44103</v>
      </c>
      <c r="B189" s="86" t="s">
        <v>217</v>
      </c>
      <c r="C189" s="86" t="s">
        <v>43</v>
      </c>
      <c r="D189" s="96">
        <v>100</v>
      </c>
    </row>
    <row r="190" spans="1:5" x14ac:dyDescent="0.25">
      <c r="A190" s="93">
        <v>44103</v>
      </c>
      <c r="B190" s="86"/>
      <c r="C190" s="86" t="s">
        <v>318</v>
      </c>
      <c r="D190" s="100">
        <v>93</v>
      </c>
    </row>
    <row r="191" spans="1:5" x14ac:dyDescent="0.25">
      <c r="A191" s="93">
        <v>44104</v>
      </c>
      <c r="B191" s="86" t="s">
        <v>218</v>
      </c>
      <c r="C191" s="86" t="s">
        <v>43</v>
      </c>
      <c r="D191" s="96">
        <v>115</v>
      </c>
    </row>
    <row r="192" spans="1:5" x14ac:dyDescent="0.25">
      <c r="A192" s="93">
        <v>44104</v>
      </c>
      <c r="B192" s="86"/>
      <c r="C192" s="86" t="s">
        <v>318</v>
      </c>
      <c r="D192" s="100">
        <v>150</v>
      </c>
    </row>
    <row r="193" spans="1:4" x14ac:dyDescent="0.25">
      <c r="A193" s="10"/>
      <c r="D193" s="69"/>
    </row>
    <row r="194" spans="1:4" x14ac:dyDescent="0.25">
      <c r="C194" s="63" t="s">
        <v>294</v>
      </c>
      <c r="D194" s="85">
        <f>SUM(D172:D192)</f>
        <v>42598.879999999997</v>
      </c>
    </row>
    <row r="195" spans="1:4" x14ac:dyDescent="0.25">
      <c r="D195" s="67">
        <f>D194-D172</f>
        <v>2547.25</v>
      </c>
    </row>
    <row r="196" spans="1:4" ht="18" x14ac:dyDescent="0.25">
      <c r="A196" s="116" t="s">
        <v>373</v>
      </c>
      <c r="B196" s="117"/>
      <c r="C196" s="118"/>
      <c r="D196" s="119"/>
    </row>
    <row r="197" spans="1:4" x14ac:dyDescent="0.25">
      <c r="A197" s="90" t="s">
        <v>0</v>
      </c>
      <c r="B197" s="91"/>
      <c r="C197" s="89" t="s">
        <v>2</v>
      </c>
      <c r="D197" s="92" t="s">
        <v>3</v>
      </c>
    </row>
    <row r="198" spans="1:4" x14ac:dyDescent="0.25">
      <c r="A198" s="90"/>
      <c r="B198" s="91"/>
      <c r="C198" s="89"/>
      <c r="D198" s="92"/>
    </row>
    <row r="199" spans="1:4" x14ac:dyDescent="0.25">
      <c r="A199" s="86"/>
      <c r="B199" s="86"/>
      <c r="C199" s="86" t="s">
        <v>80</v>
      </c>
      <c r="D199" s="105">
        <f>D194</f>
        <v>42598.879999999997</v>
      </c>
    </row>
    <row r="200" spans="1:4" x14ac:dyDescent="0.25">
      <c r="A200" s="93">
        <v>44105</v>
      </c>
      <c r="B200" s="86" t="s">
        <v>219</v>
      </c>
      <c r="C200" s="86" t="s">
        <v>43</v>
      </c>
      <c r="D200" s="96">
        <v>135</v>
      </c>
    </row>
    <row r="201" spans="1:4" x14ac:dyDescent="0.25">
      <c r="A201" s="93">
        <v>44106</v>
      </c>
      <c r="B201" s="86" t="s">
        <v>220</v>
      </c>
      <c r="C201" s="120" t="s">
        <v>43</v>
      </c>
      <c r="D201" s="96">
        <v>583</v>
      </c>
    </row>
    <row r="202" spans="1:4" x14ac:dyDescent="0.25">
      <c r="A202" s="93">
        <v>44106</v>
      </c>
      <c r="B202" s="86"/>
      <c r="C202" s="86" t="s">
        <v>318</v>
      </c>
      <c r="D202" s="100">
        <v>268</v>
      </c>
    </row>
    <row r="203" spans="1:4" x14ac:dyDescent="0.25">
      <c r="A203" s="93">
        <v>44109</v>
      </c>
      <c r="B203" s="86" t="s">
        <v>221</v>
      </c>
      <c r="C203" s="120" t="s">
        <v>43</v>
      </c>
      <c r="D203" s="96">
        <v>250</v>
      </c>
    </row>
    <row r="204" spans="1:4" x14ac:dyDescent="0.25">
      <c r="A204" s="93">
        <v>44110</v>
      </c>
      <c r="B204" s="86" t="s">
        <v>222</v>
      </c>
      <c r="C204" s="86" t="s">
        <v>43</v>
      </c>
      <c r="D204" s="96">
        <v>190</v>
      </c>
    </row>
    <row r="205" spans="1:4" x14ac:dyDescent="0.25">
      <c r="A205" s="93">
        <v>44110</v>
      </c>
      <c r="B205" s="86"/>
      <c r="C205" s="86" t="s">
        <v>318</v>
      </c>
      <c r="D205" s="100">
        <v>380</v>
      </c>
    </row>
    <row r="206" spans="1:4" x14ac:dyDescent="0.25">
      <c r="A206" s="93">
        <v>44111</v>
      </c>
      <c r="B206" s="86" t="s">
        <v>223</v>
      </c>
      <c r="C206" s="120" t="s">
        <v>43</v>
      </c>
      <c r="D206" s="96">
        <v>182</v>
      </c>
    </row>
    <row r="207" spans="1:4" x14ac:dyDescent="0.25">
      <c r="A207" s="93">
        <v>44112</v>
      </c>
      <c r="B207" s="86" t="s">
        <v>224</v>
      </c>
      <c r="C207" s="120" t="s">
        <v>43</v>
      </c>
      <c r="D207" s="96">
        <v>215</v>
      </c>
    </row>
    <row r="208" spans="1:4" x14ac:dyDescent="0.25">
      <c r="A208" s="93">
        <v>44113</v>
      </c>
      <c r="B208" s="86" t="s">
        <v>225</v>
      </c>
      <c r="C208" s="120" t="s">
        <v>43</v>
      </c>
      <c r="D208" s="96">
        <v>789</v>
      </c>
    </row>
    <row r="209" spans="1:6" x14ac:dyDescent="0.25">
      <c r="A209" s="93">
        <v>44113</v>
      </c>
      <c r="B209" s="86"/>
      <c r="C209" s="86" t="s">
        <v>318</v>
      </c>
      <c r="D209" s="100">
        <v>210</v>
      </c>
    </row>
    <row r="210" spans="1:6" x14ac:dyDescent="0.25">
      <c r="A210" s="93">
        <v>44117</v>
      </c>
      <c r="B210" s="86" t="s">
        <v>226</v>
      </c>
      <c r="C210" s="120" t="s">
        <v>43</v>
      </c>
      <c r="D210" s="96">
        <v>380</v>
      </c>
    </row>
    <row r="211" spans="1:6" x14ac:dyDescent="0.25">
      <c r="A211" s="93">
        <v>44117</v>
      </c>
      <c r="B211" s="86"/>
      <c r="C211" s="86" t="s">
        <v>318</v>
      </c>
      <c r="D211" s="100">
        <v>374</v>
      </c>
    </row>
    <row r="212" spans="1:6" x14ac:dyDescent="0.25">
      <c r="A212" s="93">
        <v>44118</v>
      </c>
      <c r="B212" s="86" t="s">
        <v>227</v>
      </c>
      <c r="C212" s="120" t="s">
        <v>43</v>
      </c>
      <c r="D212" s="96">
        <v>236</v>
      </c>
    </row>
    <row r="213" spans="1:6" x14ac:dyDescent="0.25">
      <c r="A213" s="93">
        <v>44119</v>
      </c>
      <c r="B213" s="86"/>
      <c r="C213" s="86" t="s">
        <v>318</v>
      </c>
      <c r="D213" s="100">
        <v>160</v>
      </c>
    </row>
    <row r="214" spans="1:6" x14ac:dyDescent="0.25">
      <c r="A214" s="93">
        <v>44120</v>
      </c>
      <c r="B214" s="86" t="s">
        <v>228</v>
      </c>
      <c r="C214" s="86" t="s">
        <v>43</v>
      </c>
      <c r="D214" s="96">
        <v>420</v>
      </c>
    </row>
    <row r="215" spans="1:6" x14ac:dyDescent="0.25">
      <c r="A215" s="93">
        <v>44120</v>
      </c>
      <c r="B215" s="86"/>
      <c r="C215" s="86" t="s">
        <v>43</v>
      </c>
      <c r="D215" s="100">
        <v>110</v>
      </c>
    </row>
    <row r="216" spans="1:6" x14ac:dyDescent="0.25">
      <c r="A216" s="93">
        <v>44123</v>
      </c>
      <c r="B216" s="86" t="s">
        <v>229</v>
      </c>
      <c r="C216" s="120" t="s">
        <v>43</v>
      </c>
      <c r="D216" s="96">
        <v>530</v>
      </c>
    </row>
    <row r="217" spans="1:6" x14ac:dyDescent="0.25">
      <c r="A217" s="93">
        <v>44124</v>
      </c>
      <c r="B217" s="86" t="s">
        <v>230</v>
      </c>
      <c r="C217" s="120" t="s">
        <v>43</v>
      </c>
      <c r="D217" s="96">
        <v>262.5</v>
      </c>
      <c r="F217" t="s">
        <v>597</v>
      </c>
    </row>
    <row r="218" spans="1:6" x14ac:dyDescent="0.25">
      <c r="A218" s="93">
        <v>44124</v>
      </c>
      <c r="B218" s="86"/>
      <c r="C218" s="86" t="s">
        <v>43</v>
      </c>
      <c r="D218" s="100">
        <v>90</v>
      </c>
    </row>
    <row r="219" spans="1:6" x14ac:dyDescent="0.25">
      <c r="A219" s="93">
        <v>44125</v>
      </c>
      <c r="B219" s="86" t="s">
        <v>231</v>
      </c>
      <c r="C219" s="120" t="s">
        <v>43</v>
      </c>
      <c r="D219" s="96">
        <v>80</v>
      </c>
    </row>
    <row r="220" spans="1:6" x14ac:dyDescent="0.25">
      <c r="A220" s="93">
        <v>44126</v>
      </c>
      <c r="B220" s="86" t="s">
        <v>232</v>
      </c>
      <c r="C220" s="120" t="s">
        <v>43</v>
      </c>
      <c r="D220" s="96">
        <v>60</v>
      </c>
    </row>
    <row r="221" spans="1:6" x14ac:dyDescent="0.25">
      <c r="A221" s="93">
        <v>44127</v>
      </c>
      <c r="B221" s="86"/>
      <c r="C221" s="86" t="s">
        <v>43</v>
      </c>
      <c r="D221" s="100">
        <v>105</v>
      </c>
    </row>
    <row r="222" spans="1:6" x14ac:dyDescent="0.25">
      <c r="A222" s="93">
        <v>44130</v>
      </c>
      <c r="B222" s="86" t="s">
        <v>598</v>
      </c>
      <c r="C222" s="120" t="s">
        <v>318</v>
      </c>
      <c r="D222" s="100">
        <v>100</v>
      </c>
    </row>
    <row r="223" spans="1:6" x14ac:dyDescent="0.25">
      <c r="A223" s="93">
        <v>44131</v>
      </c>
      <c r="B223" s="86" t="s">
        <v>305</v>
      </c>
      <c r="C223" s="120" t="s">
        <v>318</v>
      </c>
      <c r="D223" s="100">
        <v>40</v>
      </c>
    </row>
    <row r="224" spans="1:6" x14ac:dyDescent="0.25">
      <c r="A224" s="93">
        <v>44131</v>
      </c>
      <c r="B224" s="86"/>
      <c r="C224" s="86" t="s">
        <v>43</v>
      </c>
      <c r="D224" s="100">
        <v>250</v>
      </c>
    </row>
    <row r="225" spans="1:4" x14ac:dyDescent="0.25">
      <c r="A225" s="93">
        <v>44131</v>
      </c>
      <c r="B225" s="86">
        <v>190</v>
      </c>
      <c r="C225" s="86" t="s">
        <v>398</v>
      </c>
      <c r="D225" s="121">
        <v>40.11</v>
      </c>
    </row>
    <row r="226" spans="1:4" x14ac:dyDescent="0.25">
      <c r="A226" s="93">
        <v>44132</v>
      </c>
      <c r="B226" s="86"/>
      <c r="C226" s="86" t="s">
        <v>43</v>
      </c>
      <c r="D226" s="100">
        <v>110</v>
      </c>
    </row>
    <row r="227" spans="1:4" x14ac:dyDescent="0.25">
      <c r="A227" s="93">
        <v>44133</v>
      </c>
      <c r="B227" s="86"/>
      <c r="C227" s="86" t="s">
        <v>43</v>
      </c>
      <c r="D227" s="100">
        <v>287.5</v>
      </c>
    </row>
    <row r="228" spans="1:4" x14ac:dyDescent="0.25">
      <c r="A228" s="93">
        <v>44133</v>
      </c>
      <c r="B228" s="86" t="s">
        <v>306</v>
      </c>
      <c r="C228" s="86" t="s">
        <v>318</v>
      </c>
      <c r="D228" s="100">
        <v>725</v>
      </c>
    </row>
    <row r="229" spans="1:4" x14ac:dyDescent="0.25">
      <c r="A229" s="93">
        <v>44134</v>
      </c>
      <c r="B229" s="86" t="s">
        <v>307</v>
      </c>
      <c r="C229" s="120" t="s">
        <v>43</v>
      </c>
      <c r="D229" s="96">
        <v>125</v>
      </c>
    </row>
    <row r="230" spans="1:4" x14ac:dyDescent="0.25">
      <c r="A230" s="93">
        <v>44137</v>
      </c>
      <c r="B230" s="86" t="s">
        <v>308</v>
      </c>
      <c r="C230" s="86" t="s">
        <v>43</v>
      </c>
      <c r="D230" s="96">
        <v>390</v>
      </c>
    </row>
    <row r="231" spans="1:4" x14ac:dyDescent="0.25">
      <c r="A231" s="93">
        <v>44138</v>
      </c>
      <c r="B231" s="86" t="s">
        <v>309</v>
      </c>
      <c r="C231" s="86" t="s">
        <v>43</v>
      </c>
      <c r="D231" s="96">
        <v>280</v>
      </c>
    </row>
    <row r="232" spans="1:4" x14ac:dyDescent="0.25">
      <c r="A232" s="93">
        <v>44138</v>
      </c>
      <c r="B232" s="86"/>
      <c r="C232" s="86" t="s">
        <v>43</v>
      </c>
      <c r="D232" s="96">
        <v>120</v>
      </c>
    </row>
    <row r="233" spans="1:4" x14ac:dyDescent="0.25">
      <c r="A233" s="93">
        <v>44139</v>
      </c>
      <c r="B233" s="86" t="s">
        <v>310</v>
      </c>
      <c r="C233" s="86" t="s">
        <v>43</v>
      </c>
      <c r="D233" s="96">
        <v>540</v>
      </c>
    </row>
    <row r="234" spans="1:4" x14ac:dyDescent="0.25">
      <c r="A234" s="93">
        <v>44139</v>
      </c>
      <c r="B234" s="86"/>
      <c r="C234" s="86" t="s">
        <v>43</v>
      </c>
      <c r="D234" s="96">
        <v>220</v>
      </c>
    </row>
    <row r="235" spans="1:4" x14ac:dyDescent="0.25">
      <c r="A235" s="93">
        <v>44140</v>
      </c>
      <c r="B235" s="86" t="s">
        <v>311</v>
      </c>
      <c r="C235" s="86" t="s">
        <v>43</v>
      </c>
      <c r="D235" s="96">
        <v>575</v>
      </c>
    </row>
    <row r="236" spans="1:4" x14ac:dyDescent="0.25">
      <c r="A236" s="93">
        <v>44140</v>
      </c>
      <c r="B236" s="86"/>
      <c r="C236" s="86" t="s">
        <v>43</v>
      </c>
      <c r="D236" s="96">
        <v>318</v>
      </c>
    </row>
    <row r="237" spans="1:4" x14ac:dyDescent="0.25">
      <c r="A237" s="93">
        <v>44141</v>
      </c>
      <c r="B237" s="86" t="s">
        <v>599</v>
      </c>
      <c r="C237" s="86" t="s">
        <v>43</v>
      </c>
      <c r="D237" s="96">
        <v>410</v>
      </c>
    </row>
    <row r="238" spans="1:4" x14ac:dyDescent="0.25">
      <c r="A238" s="93">
        <v>44141</v>
      </c>
      <c r="B238" s="86"/>
      <c r="C238" s="86" t="s">
        <v>43</v>
      </c>
      <c r="D238" s="96">
        <v>280</v>
      </c>
    </row>
    <row r="239" spans="1:4" x14ac:dyDescent="0.25">
      <c r="A239" s="93">
        <v>44145</v>
      </c>
      <c r="B239" s="86" t="s">
        <v>312</v>
      </c>
      <c r="C239" s="86" t="s">
        <v>43</v>
      </c>
      <c r="D239" s="96">
        <v>140</v>
      </c>
    </row>
    <row r="240" spans="1:4" x14ac:dyDescent="0.25">
      <c r="A240" s="93">
        <v>44145</v>
      </c>
      <c r="B240" s="86"/>
      <c r="C240" s="86" t="s">
        <v>43</v>
      </c>
      <c r="D240" s="96">
        <v>110</v>
      </c>
    </row>
    <row r="241" spans="1:4" x14ac:dyDescent="0.25">
      <c r="A241" s="93">
        <v>44146</v>
      </c>
      <c r="B241" s="86" t="s">
        <v>313</v>
      </c>
      <c r="C241" s="86" t="s">
        <v>43</v>
      </c>
      <c r="D241" s="96">
        <v>670</v>
      </c>
    </row>
    <row r="242" spans="1:4" x14ac:dyDescent="0.25">
      <c r="A242" s="93">
        <v>44146</v>
      </c>
      <c r="B242" s="86"/>
      <c r="C242" s="86" t="s">
        <v>43</v>
      </c>
      <c r="D242" s="96">
        <v>150</v>
      </c>
    </row>
    <row r="243" spans="1:4" x14ac:dyDescent="0.25">
      <c r="A243" s="93">
        <v>44147</v>
      </c>
      <c r="B243" s="86" t="s">
        <v>314</v>
      </c>
      <c r="C243" s="86" t="s">
        <v>43</v>
      </c>
      <c r="D243" s="96">
        <v>305</v>
      </c>
    </row>
    <row r="244" spans="1:4" x14ac:dyDescent="0.25">
      <c r="A244" s="93">
        <v>44147</v>
      </c>
      <c r="B244" s="86"/>
      <c r="C244" s="86" t="s">
        <v>43</v>
      </c>
      <c r="D244" s="96">
        <v>90</v>
      </c>
    </row>
    <row r="245" spans="1:4" x14ac:dyDescent="0.25">
      <c r="A245" s="93">
        <v>44148</v>
      </c>
      <c r="B245" s="86" t="s">
        <v>315</v>
      </c>
      <c r="C245" s="86" t="s">
        <v>43</v>
      </c>
      <c r="D245" s="96">
        <v>270</v>
      </c>
    </row>
    <row r="246" spans="1:4" x14ac:dyDescent="0.25">
      <c r="A246" s="93">
        <v>44152</v>
      </c>
      <c r="B246" s="86" t="s">
        <v>316</v>
      </c>
      <c r="C246" s="86" t="s">
        <v>43</v>
      </c>
      <c r="D246" s="96">
        <v>100</v>
      </c>
    </row>
    <row r="247" spans="1:4" x14ac:dyDescent="0.25">
      <c r="A247" s="93">
        <v>44152</v>
      </c>
      <c r="B247" s="86"/>
      <c r="C247" s="86" t="s">
        <v>43</v>
      </c>
      <c r="D247" s="96">
        <v>244</v>
      </c>
    </row>
    <row r="248" spans="1:4" x14ac:dyDescent="0.25">
      <c r="A248" s="93">
        <v>44153</v>
      </c>
      <c r="B248" s="86"/>
      <c r="C248" s="86" t="s">
        <v>43</v>
      </c>
      <c r="D248" s="96">
        <v>90</v>
      </c>
    </row>
    <row r="249" spans="1:4" x14ac:dyDescent="0.25">
      <c r="A249" s="93">
        <v>44154</v>
      </c>
      <c r="B249" s="86" t="s">
        <v>369</v>
      </c>
      <c r="C249" s="86" t="s">
        <v>43</v>
      </c>
      <c r="D249" s="96">
        <v>120</v>
      </c>
    </row>
    <row r="250" spans="1:4" x14ac:dyDescent="0.25">
      <c r="A250" s="93">
        <v>44155</v>
      </c>
      <c r="B250" s="86" t="s">
        <v>317</v>
      </c>
      <c r="C250" s="86" t="s">
        <v>43</v>
      </c>
      <c r="D250" s="96">
        <v>447.5</v>
      </c>
    </row>
    <row r="251" spans="1:4" x14ac:dyDescent="0.25">
      <c r="A251" s="93">
        <v>44159</v>
      </c>
      <c r="B251" s="86"/>
      <c r="C251" s="86" t="s">
        <v>43</v>
      </c>
      <c r="D251" s="96">
        <v>205</v>
      </c>
    </row>
    <row r="252" spans="1:4" x14ac:dyDescent="0.25">
      <c r="A252" s="93">
        <v>44160</v>
      </c>
      <c r="B252" s="86"/>
      <c r="C252" s="86" t="s">
        <v>43</v>
      </c>
      <c r="D252" s="96">
        <v>110</v>
      </c>
    </row>
    <row r="253" spans="1:4" x14ac:dyDescent="0.25">
      <c r="A253" s="93">
        <v>44165</v>
      </c>
      <c r="B253" s="86" t="s">
        <v>601</v>
      </c>
      <c r="C253" s="86" t="s">
        <v>318</v>
      </c>
      <c r="D253" s="96">
        <v>252.2</v>
      </c>
    </row>
    <row r="254" spans="1:4" x14ac:dyDescent="0.25">
      <c r="A254" s="93">
        <v>44165</v>
      </c>
      <c r="B254" s="86"/>
      <c r="C254" s="86" t="s">
        <v>43</v>
      </c>
      <c r="D254" s="96">
        <v>370</v>
      </c>
    </row>
    <row r="255" spans="1:4" x14ac:dyDescent="0.25">
      <c r="A255" s="93">
        <v>44166</v>
      </c>
      <c r="B255" s="108" t="s">
        <v>320</v>
      </c>
      <c r="C255" s="86" t="s">
        <v>43</v>
      </c>
      <c r="D255" s="96">
        <v>165</v>
      </c>
    </row>
    <row r="256" spans="1:4" x14ac:dyDescent="0.25">
      <c r="A256" s="93">
        <v>44166</v>
      </c>
      <c r="B256" s="108"/>
      <c r="C256" s="86" t="s">
        <v>43</v>
      </c>
      <c r="D256" s="96">
        <v>535</v>
      </c>
    </row>
    <row r="257" spans="1:4" x14ac:dyDescent="0.25">
      <c r="A257" s="93">
        <v>44167</v>
      </c>
      <c r="B257" s="86" t="s">
        <v>321</v>
      </c>
      <c r="C257" s="86" t="s">
        <v>318</v>
      </c>
      <c r="D257" s="96">
        <v>71</v>
      </c>
    </row>
    <row r="258" spans="1:4" x14ac:dyDescent="0.25">
      <c r="A258" s="93">
        <v>44168</v>
      </c>
      <c r="B258" s="86" t="s">
        <v>322</v>
      </c>
      <c r="C258" s="86" t="s">
        <v>318</v>
      </c>
      <c r="D258" s="96">
        <v>232.5</v>
      </c>
    </row>
    <row r="259" spans="1:4" x14ac:dyDescent="0.25">
      <c r="A259" s="93">
        <v>44168</v>
      </c>
      <c r="B259" s="86"/>
      <c r="C259" s="86" t="s">
        <v>318</v>
      </c>
      <c r="D259" s="96">
        <v>410</v>
      </c>
    </row>
    <row r="260" spans="1:4" x14ac:dyDescent="0.25">
      <c r="A260" s="93">
        <v>44169</v>
      </c>
      <c r="B260" s="86"/>
      <c r="C260" s="86" t="s">
        <v>318</v>
      </c>
      <c r="D260" s="96">
        <v>90</v>
      </c>
    </row>
    <row r="261" spans="1:4" x14ac:dyDescent="0.25">
      <c r="A261" s="93">
        <v>44169</v>
      </c>
      <c r="B261" s="86" t="s">
        <v>323</v>
      </c>
      <c r="C261" s="86" t="s">
        <v>318</v>
      </c>
      <c r="D261" s="96">
        <v>75</v>
      </c>
    </row>
    <row r="262" spans="1:4" x14ac:dyDescent="0.25">
      <c r="A262" s="93">
        <v>44172</v>
      </c>
      <c r="B262" s="86" t="s">
        <v>324</v>
      </c>
      <c r="C262" s="86" t="s">
        <v>318</v>
      </c>
      <c r="D262" s="96">
        <v>650</v>
      </c>
    </row>
    <row r="263" spans="1:4" x14ac:dyDescent="0.25">
      <c r="A263" s="93">
        <v>44172</v>
      </c>
      <c r="B263" s="86"/>
      <c r="C263" s="86" t="s">
        <v>318</v>
      </c>
      <c r="D263" s="96">
        <v>532</v>
      </c>
    </row>
    <row r="264" spans="1:4" x14ac:dyDescent="0.25">
      <c r="A264" s="93">
        <v>44174</v>
      </c>
      <c r="B264" s="86" t="s">
        <v>325</v>
      </c>
      <c r="C264" s="86" t="s">
        <v>318</v>
      </c>
      <c r="D264" s="96">
        <v>130</v>
      </c>
    </row>
    <row r="265" spans="1:4" x14ac:dyDescent="0.25">
      <c r="A265" s="93">
        <v>44174</v>
      </c>
      <c r="B265" s="86"/>
      <c r="C265" s="86" t="s">
        <v>318</v>
      </c>
      <c r="D265" s="96">
        <v>485.7</v>
      </c>
    </row>
    <row r="266" spans="1:4" x14ac:dyDescent="0.25">
      <c r="A266" s="93">
        <v>44175</v>
      </c>
      <c r="B266" s="86" t="s">
        <v>326</v>
      </c>
      <c r="C266" s="86" t="s">
        <v>318</v>
      </c>
      <c r="D266" s="96">
        <v>825</v>
      </c>
    </row>
    <row r="267" spans="1:4" x14ac:dyDescent="0.25">
      <c r="A267" s="93">
        <v>44176</v>
      </c>
      <c r="B267" s="86" t="s">
        <v>327</v>
      </c>
      <c r="C267" s="86" t="s">
        <v>318</v>
      </c>
      <c r="D267" s="96">
        <v>472.5</v>
      </c>
    </row>
    <row r="268" spans="1:4" x14ac:dyDescent="0.25">
      <c r="A268" s="93">
        <v>44176</v>
      </c>
      <c r="B268" s="86"/>
      <c r="C268" s="86" t="s">
        <v>318</v>
      </c>
      <c r="D268" s="96">
        <v>382</v>
      </c>
    </row>
    <row r="269" spans="1:4" x14ac:dyDescent="0.25">
      <c r="A269" s="93">
        <v>44179</v>
      </c>
      <c r="B269" s="86"/>
      <c r="C269" s="86" t="s">
        <v>318</v>
      </c>
      <c r="D269" s="96">
        <v>100</v>
      </c>
    </row>
    <row r="270" spans="1:4" x14ac:dyDescent="0.25">
      <c r="A270" s="93">
        <v>44180</v>
      </c>
      <c r="B270" s="86"/>
      <c r="C270" s="86" t="s">
        <v>318</v>
      </c>
      <c r="D270" s="96">
        <v>202</v>
      </c>
    </row>
    <row r="271" spans="1:4" x14ac:dyDescent="0.25">
      <c r="A271" s="93">
        <v>44181</v>
      </c>
      <c r="B271" s="86" t="s">
        <v>330</v>
      </c>
      <c r="C271" s="86" t="s">
        <v>318</v>
      </c>
      <c r="D271" s="96">
        <v>190</v>
      </c>
    </row>
    <row r="272" spans="1:4" x14ac:dyDescent="0.25">
      <c r="A272" s="93">
        <v>44182</v>
      </c>
      <c r="B272" s="86" t="s">
        <v>332</v>
      </c>
      <c r="C272" s="86" t="s">
        <v>318</v>
      </c>
      <c r="D272" s="96">
        <v>392.5</v>
      </c>
    </row>
    <row r="273" spans="1:7" x14ac:dyDescent="0.25">
      <c r="A273" s="93">
        <v>44182</v>
      </c>
      <c r="B273" s="86"/>
      <c r="C273" s="86" t="s">
        <v>318</v>
      </c>
      <c r="D273" s="96">
        <v>340</v>
      </c>
    </row>
    <row r="274" spans="1:7" x14ac:dyDescent="0.25">
      <c r="A274" s="93">
        <v>44183</v>
      </c>
      <c r="B274" s="86" t="s">
        <v>331</v>
      </c>
      <c r="C274" s="86" t="s">
        <v>318</v>
      </c>
      <c r="D274" s="96">
        <v>440</v>
      </c>
    </row>
    <row r="275" spans="1:7" x14ac:dyDescent="0.25">
      <c r="A275" s="93">
        <v>44183</v>
      </c>
      <c r="B275" s="86"/>
      <c r="C275" s="86" t="s">
        <v>318</v>
      </c>
      <c r="D275" s="96">
        <v>300</v>
      </c>
    </row>
    <row r="276" spans="1:7" x14ac:dyDescent="0.25">
      <c r="A276" s="93">
        <v>44187</v>
      </c>
      <c r="B276" s="86" t="s">
        <v>358</v>
      </c>
      <c r="C276" s="86" t="s">
        <v>318</v>
      </c>
      <c r="D276" s="96">
        <v>565.5</v>
      </c>
      <c r="G276" s="32"/>
    </row>
    <row r="277" spans="1:7" x14ac:dyDescent="0.25">
      <c r="A277" s="93">
        <v>44187</v>
      </c>
      <c r="B277" s="86"/>
      <c r="C277" s="86" t="s">
        <v>318</v>
      </c>
      <c r="D277" s="96">
        <v>237.5</v>
      </c>
    </row>
    <row r="278" spans="1:7" x14ac:dyDescent="0.25">
      <c r="A278" s="93">
        <v>44188</v>
      </c>
      <c r="B278" s="86"/>
      <c r="C278" s="86" t="s">
        <v>318</v>
      </c>
      <c r="D278" s="96">
        <v>110</v>
      </c>
    </row>
    <row r="279" spans="1:7" x14ac:dyDescent="0.25">
      <c r="A279" s="93">
        <v>44189</v>
      </c>
      <c r="B279" s="86"/>
      <c r="C279" s="86" t="s">
        <v>318</v>
      </c>
      <c r="D279" s="96">
        <v>120</v>
      </c>
    </row>
    <row r="280" spans="1:7" x14ac:dyDescent="0.25">
      <c r="A280" s="93">
        <v>44194</v>
      </c>
      <c r="B280" s="86"/>
      <c r="C280" s="86" t="s">
        <v>318</v>
      </c>
      <c r="D280" s="96">
        <v>345</v>
      </c>
    </row>
    <row r="281" spans="1:7" x14ac:dyDescent="0.25">
      <c r="A281" s="93">
        <v>44194</v>
      </c>
      <c r="B281" s="86"/>
      <c r="C281" s="86" t="s">
        <v>318</v>
      </c>
      <c r="D281" s="96">
        <v>135</v>
      </c>
    </row>
    <row r="282" spans="1:7" x14ac:dyDescent="0.25">
      <c r="A282" s="86"/>
      <c r="B282" s="86"/>
      <c r="C282" s="86"/>
      <c r="D282" s="86"/>
    </row>
    <row r="283" spans="1:7" x14ac:dyDescent="0.25">
      <c r="A283" s="86"/>
      <c r="B283" s="86"/>
      <c r="C283" s="109" t="s">
        <v>374</v>
      </c>
      <c r="D283" s="122">
        <f>SUM(D199:D281)</f>
        <v>65625.889999999985</v>
      </c>
    </row>
    <row r="284" spans="1:7" x14ac:dyDescent="0.25">
      <c r="D284" s="32"/>
    </row>
    <row r="287" spans="1:7" x14ac:dyDescent="0.25">
      <c r="D287" s="32"/>
    </row>
  </sheetData>
  <sortState ref="A200:D225">
    <sortCondition ref="A225"/>
  </sortState>
  <mergeCells count="2">
    <mergeCell ref="B2:D2"/>
    <mergeCell ref="A3:D3"/>
  </mergeCells>
  <phoneticPr fontId="8" type="noConversion"/>
  <pageMargins left="0.75" right="0.75" top="1" bottom="1" header="0.5" footer="0.5"/>
  <pageSetup paperSize="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8"/>
  <sheetViews>
    <sheetView topLeftCell="A181" zoomScaleNormal="100" zoomScalePageLayoutView="85" workbookViewId="0">
      <selection activeCell="C71" sqref="C71"/>
    </sheetView>
  </sheetViews>
  <sheetFormatPr defaultColWidth="11" defaultRowHeight="15.75" x14ac:dyDescent="0.25"/>
  <cols>
    <col min="1" max="1" width="20.875" customWidth="1"/>
    <col min="2" max="2" width="14.375" bestFit="1" customWidth="1"/>
    <col min="3" max="3" width="48.625" bestFit="1" customWidth="1"/>
    <col min="4" max="4" width="36.125" bestFit="1" customWidth="1"/>
    <col min="5" max="5" width="22.625" style="32" customWidth="1"/>
    <col min="6" max="6" width="11" style="126"/>
  </cols>
  <sheetData>
    <row r="1" spans="1:6" ht="30" customHeight="1" x14ac:dyDescent="0.25">
      <c r="A1" s="174" t="s">
        <v>10</v>
      </c>
      <c r="B1" s="174"/>
      <c r="C1" s="174"/>
      <c r="D1" s="174"/>
      <c r="E1" s="174"/>
      <c r="F1" s="140"/>
    </row>
    <row r="2" spans="1:6" ht="30" customHeight="1" x14ac:dyDescent="0.25">
      <c r="A2" s="175" t="s">
        <v>36</v>
      </c>
      <c r="B2" s="175"/>
      <c r="C2" s="175"/>
      <c r="D2" s="175"/>
      <c r="E2" s="175"/>
      <c r="F2" s="140"/>
    </row>
    <row r="3" spans="1:6" ht="27.95" customHeight="1" x14ac:dyDescent="0.25">
      <c r="A3" s="141"/>
      <c r="B3" s="141"/>
      <c r="C3" s="141"/>
      <c r="D3" s="141"/>
      <c r="E3" s="142"/>
      <c r="F3" s="140"/>
    </row>
    <row r="4" spans="1:6" ht="15" customHeight="1" x14ac:dyDescent="0.25">
      <c r="A4" s="163" t="s">
        <v>9</v>
      </c>
      <c r="B4" s="163"/>
      <c r="C4" s="164"/>
      <c r="D4" s="164"/>
      <c r="E4" s="165"/>
      <c r="F4" s="140"/>
    </row>
    <row r="5" spans="1:6" x14ac:dyDescent="0.25">
      <c r="A5" s="163" t="s">
        <v>0</v>
      </c>
      <c r="B5" s="166" t="s">
        <v>11</v>
      </c>
      <c r="C5" s="167" t="s">
        <v>12</v>
      </c>
      <c r="D5" s="168" t="s">
        <v>13</v>
      </c>
      <c r="E5" s="169" t="s">
        <v>14</v>
      </c>
      <c r="F5" s="140"/>
    </row>
    <row r="6" spans="1:6" x14ac:dyDescent="0.25">
      <c r="A6" s="140"/>
      <c r="B6" s="140"/>
      <c r="C6" s="140"/>
      <c r="D6" s="140"/>
      <c r="E6" s="148"/>
      <c r="F6" s="140"/>
    </row>
    <row r="7" spans="1:6" x14ac:dyDescent="0.25">
      <c r="A7" s="149">
        <v>43833</v>
      </c>
      <c r="B7" s="140"/>
      <c r="C7" s="140" t="s">
        <v>71</v>
      </c>
      <c r="D7" s="150"/>
      <c r="E7" s="148">
        <v>3.05</v>
      </c>
      <c r="F7" s="140"/>
    </row>
    <row r="8" spans="1:6" x14ac:dyDescent="0.25">
      <c r="A8" s="149">
        <v>43837</v>
      </c>
      <c r="B8" s="140">
        <v>1</v>
      </c>
      <c r="C8" s="140" t="s">
        <v>33</v>
      </c>
      <c r="D8" s="148" t="s">
        <v>445</v>
      </c>
      <c r="E8" s="148">
        <v>17</v>
      </c>
      <c r="F8" s="140"/>
    </row>
    <row r="9" spans="1:6" x14ac:dyDescent="0.25">
      <c r="A9" s="149">
        <v>43838</v>
      </c>
      <c r="B9" s="140">
        <v>2</v>
      </c>
      <c r="C9" s="140" t="s">
        <v>54</v>
      </c>
      <c r="D9" s="148" t="s">
        <v>446</v>
      </c>
      <c r="E9" s="148">
        <v>9.5</v>
      </c>
      <c r="F9" s="140"/>
    </row>
    <row r="10" spans="1:6" x14ac:dyDescent="0.25">
      <c r="A10" s="149">
        <v>43839</v>
      </c>
      <c r="B10" s="140" t="s">
        <v>453</v>
      </c>
      <c r="C10" s="140" t="s">
        <v>437</v>
      </c>
      <c r="D10" s="148" t="s">
        <v>109</v>
      </c>
      <c r="E10" s="148">
        <v>36</v>
      </c>
      <c r="F10" s="140" t="s">
        <v>675</v>
      </c>
    </row>
    <row r="11" spans="1:6" x14ac:dyDescent="0.25">
      <c r="A11" s="149">
        <v>43840</v>
      </c>
      <c r="B11" s="140"/>
      <c r="C11" s="140" t="s">
        <v>98</v>
      </c>
      <c r="D11" s="150" t="s">
        <v>110</v>
      </c>
      <c r="E11" s="148">
        <v>34.97</v>
      </c>
      <c r="F11" s="140"/>
    </row>
    <row r="12" spans="1:6" x14ac:dyDescent="0.25">
      <c r="A12" s="149">
        <v>43845</v>
      </c>
      <c r="B12" s="140">
        <v>3</v>
      </c>
      <c r="C12" s="140" t="s">
        <v>439</v>
      </c>
      <c r="D12" s="148" t="s">
        <v>443</v>
      </c>
      <c r="E12" s="148">
        <v>112</v>
      </c>
      <c r="F12" s="140"/>
    </row>
    <row r="13" spans="1:6" x14ac:dyDescent="0.25">
      <c r="A13" s="149">
        <v>43845</v>
      </c>
      <c r="B13" s="140">
        <v>4</v>
      </c>
      <c r="C13" s="140" t="s">
        <v>32</v>
      </c>
      <c r="D13" s="150" t="s">
        <v>442</v>
      </c>
      <c r="E13" s="148">
        <v>244</v>
      </c>
      <c r="F13" s="140"/>
    </row>
    <row r="14" spans="1:6" x14ac:dyDescent="0.25">
      <c r="A14" s="149">
        <v>43845</v>
      </c>
      <c r="B14" s="140"/>
      <c r="C14" s="140" t="s">
        <v>90</v>
      </c>
      <c r="D14" s="150" t="s">
        <v>110</v>
      </c>
      <c r="E14" s="148">
        <v>1</v>
      </c>
      <c r="F14" s="140"/>
    </row>
    <row r="15" spans="1:6" x14ac:dyDescent="0.25">
      <c r="A15" s="149">
        <v>43847</v>
      </c>
      <c r="B15" s="140">
        <v>5</v>
      </c>
      <c r="C15" s="140" t="s">
        <v>431</v>
      </c>
      <c r="D15" s="150" t="s">
        <v>441</v>
      </c>
      <c r="E15" s="148">
        <v>488</v>
      </c>
      <c r="F15" s="140"/>
    </row>
    <row r="16" spans="1:6" x14ac:dyDescent="0.25">
      <c r="A16" s="149">
        <v>43847</v>
      </c>
      <c r="B16" s="140"/>
      <c r="C16" s="140" t="s">
        <v>90</v>
      </c>
      <c r="D16" s="150" t="s">
        <v>110</v>
      </c>
      <c r="E16" s="148">
        <v>1</v>
      </c>
      <c r="F16" s="140"/>
    </row>
    <row r="17" spans="1:6" x14ac:dyDescent="0.25">
      <c r="A17" s="149">
        <v>43850</v>
      </c>
      <c r="B17" s="140"/>
      <c r="C17" s="140" t="s">
        <v>99</v>
      </c>
      <c r="D17" s="150" t="s">
        <v>110</v>
      </c>
      <c r="E17" s="148">
        <v>8.33</v>
      </c>
      <c r="F17" s="140"/>
    </row>
    <row r="18" spans="1:6" x14ac:dyDescent="0.25">
      <c r="A18" s="149">
        <v>43853</v>
      </c>
      <c r="B18" s="140"/>
      <c r="C18" s="140" t="s">
        <v>31</v>
      </c>
      <c r="D18" s="148" t="s">
        <v>110</v>
      </c>
      <c r="E18" s="148">
        <v>85</v>
      </c>
      <c r="F18" s="140"/>
    </row>
    <row r="19" spans="1:6" x14ac:dyDescent="0.25">
      <c r="A19" s="149">
        <v>43857</v>
      </c>
      <c r="B19" s="140">
        <v>6</v>
      </c>
      <c r="C19" s="140" t="s">
        <v>52</v>
      </c>
      <c r="D19" s="148" t="s">
        <v>447</v>
      </c>
      <c r="E19" s="148">
        <v>95</v>
      </c>
      <c r="F19" s="140"/>
    </row>
    <row r="20" spans="1:6" x14ac:dyDescent="0.25">
      <c r="A20" s="149">
        <v>43857</v>
      </c>
      <c r="B20" s="140">
        <v>7</v>
      </c>
      <c r="C20" s="140" t="s">
        <v>79</v>
      </c>
      <c r="D20" s="150" t="s">
        <v>448</v>
      </c>
      <c r="E20" s="148">
        <v>30.22</v>
      </c>
      <c r="F20" s="140"/>
    </row>
    <row r="21" spans="1:6" x14ac:dyDescent="0.25">
      <c r="A21" s="149">
        <v>43857</v>
      </c>
      <c r="B21" s="140"/>
      <c r="C21" s="140" t="s">
        <v>77</v>
      </c>
      <c r="D21" s="150" t="s">
        <v>110</v>
      </c>
      <c r="E21" s="148">
        <v>1</v>
      </c>
      <c r="F21" s="140"/>
    </row>
    <row r="22" spans="1:6" x14ac:dyDescent="0.25">
      <c r="A22" s="149">
        <v>43859</v>
      </c>
      <c r="B22" s="140">
        <v>8</v>
      </c>
      <c r="C22" s="140" t="s">
        <v>68</v>
      </c>
      <c r="D22" s="148" t="s">
        <v>449</v>
      </c>
      <c r="E22" s="148">
        <v>14.95</v>
      </c>
      <c r="F22" s="140"/>
    </row>
    <row r="23" spans="1:6" x14ac:dyDescent="0.25">
      <c r="A23" s="149">
        <v>43860</v>
      </c>
      <c r="B23" s="140">
        <v>9</v>
      </c>
      <c r="C23" s="140" t="s">
        <v>55</v>
      </c>
      <c r="D23" s="148" t="s">
        <v>445</v>
      </c>
      <c r="E23" s="148">
        <v>21.6</v>
      </c>
      <c r="F23" s="140"/>
    </row>
    <row r="24" spans="1:6" x14ac:dyDescent="0.25">
      <c r="A24" s="149">
        <v>43860</v>
      </c>
      <c r="B24" s="140">
        <v>10</v>
      </c>
      <c r="C24" s="140" t="s">
        <v>100</v>
      </c>
      <c r="D24" s="150" t="s">
        <v>110</v>
      </c>
      <c r="E24" s="148">
        <v>450</v>
      </c>
      <c r="F24" s="140"/>
    </row>
    <row r="25" spans="1:6" x14ac:dyDescent="0.25">
      <c r="A25" s="149">
        <v>43861</v>
      </c>
      <c r="B25" s="140">
        <v>11</v>
      </c>
      <c r="C25" s="140" t="s">
        <v>41</v>
      </c>
      <c r="D25" s="148" t="s">
        <v>450</v>
      </c>
      <c r="E25" s="148">
        <v>279.8</v>
      </c>
      <c r="F25" s="140"/>
    </row>
    <row r="26" spans="1:6" x14ac:dyDescent="0.25">
      <c r="A26" s="149">
        <v>43861</v>
      </c>
      <c r="B26" s="140">
        <v>12</v>
      </c>
      <c r="C26" s="140" t="s">
        <v>41</v>
      </c>
      <c r="D26" s="148" t="s">
        <v>451</v>
      </c>
      <c r="E26" s="148">
        <v>1207.2</v>
      </c>
      <c r="F26" s="140"/>
    </row>
    <row r="27" spans="1:6" x14ac:dyDescent="0.25">
      <c r="A27" s="149">
        <v>43861</v>
      </c>
      <c r="B27" s="140">
        <v>13</v>
      </c>
      <c r="C27" s="140" t="s">
        <v>41</v>
      </c>
      <c r="D27" s="148" t="s">
        <v>452</v>
      </c>
      <c r="E27" s="148">
        <v>167.45</v>
      </c>
      <c r="F27" s="140"/>
    </row>
    <row r="28" spans="1:6" x14ac:dyDescent="0.25">
      <c r="A28" s="149">
        <v>43863</v>
      </c>
      <c r="B28" s="140">
        <v>14</v>
      </c>
      <c r="C28" s="140" t="s">
        <v>455</v>
      </c>
      <c r="D28" s="148" t="s">
        <v>454</v>
      </c>
      <c r="E28" s="148">
        <v>12.85</v>
      </c>
      <c r="F28" s="140"/>
    </row>
    <row r="29" spans="1:6" x14ac:dyDescent="0.25">
      <c r="A29" s="149">
        <v>43864</v>
      </c>
      <c r="B29" s="140">
        <v>15</v>
      </c>
      <c r="C29" s="140" t="s">
        <v>53</v>
      </c>
      <c r="D29" s="148" t="s">
        <v>454</v>
      </c>
      <c r="E29" s="148">
        <v>24.81</v>
      </c>
      <c r="F29" s="140"/>
    </row>
    <row r="30" spans="1:6" x14ac:dyDescent="0.25">
      <c r="A30" s="149">
        <v>43865</v>
      </c>
      <c r="B30" s="140">
        <v>16</v>
      </c>
      <c r="C30" s="140" t="s">
        <v>58</v>
      </c>
      <c r="D30" s="148" t="s">
        <v>456</v>
      </c>
      <c r="E30" s="148">
        <v>23.94</v>
      </c>
      <c r="F30" s="140"/>
    </row>
    <row r="31" spans="1:6" x14ac:dyDescent="0.25">
      <c r="A31" s="149">
        <v>43865</v>
      </c>
      <c r="B31" s="140">
        <v>17</v>
      </c>
      <c r="C31" s="140" t="s">
        <v>102</v>
      </c>
      <c r="D31" s="148" t="s">
        <v>457</v>
      </c>
      <c r="E31" s="148">
        <v>18.73</v>
      </c>
      <c r="F31" s="140"/>
    </row>
    <row r="32" spans="1:6" x14ac:dyDescent="0.25">
      <c r="A32" s="149">
        <v>43865</v>
      </c>
      <c r="B32" s="140"/>
      <c r="C32" s="140" t="s">
        <v>71</v>
      </c>
      <c r="D32" s="150" t="s">
        <v>110</v>
      </c>
      <c r="E32" s="148">
        <v>3.05</v>
      </c>
      <c r="F32" s="140"/>
    </row>
    <row r="33" spans="1:10" x14ac:dyDescent="0.25">
      <c r="A33" s="149">
        <v>43867</v>
      </c>
      <c r="B33" s="140">
        <v>18</v>
      </c>
      <c r="C33" s="140" t="s">
        <v>676</v>
      </c>
      <c r="D33" s="150" t="s">
        <v>298</v>
      </c>
      <c r="E33" s="148">
        <v>350</v>
      </c>
      <c r="F33" s="140"/>
    </row>
    <row r="34" spans="1:10" x14ac:dyDescent="0.25">
      <c r="A34" s="149">
        <v>43867</v>
      </c>
      <c r="B34" s="140"/>
      <c r="C34" s="140" t="s">
        <v>73</v>
      </c>
      <c r="D34" s="150" t="s">
        <v>110</v>
      </c>
      <c r="E34" s="148">
        <v>1</v>
      </c>
      <c r="F34" s="140"/>
    </row>
    <row r="35" spans="1:10" x14ac:dyDescent="0.25">
      <c r="A35" s="149">
        <v>43867</v>
      </c>
      <c r="B35" s="140">
        <v>19</v>
      </c>
      <c r="C35" s="140" t="s">
        <v>459</v>
      </c>
      <c r="D35" s="150" t="s">
        <v>458</v>
      </c>
      <c r="E35" s="148">
        <v>921.67</v>
      </c>
      <c r="F35" s="140"/>
    </row>
    <row r="36" spans="1:10" x14ac:dyDescent="0.25">
      <c r="A36" s="149">
        <v>43867</v>
      </c>
      <c r="B36" s="140"/>
      <c r="C36" s="140" t="s">
        <v>74</v>
      </c>
      <c r="D36" s="150" t="s">
        <v>110</v>
      </c>
      <c r="E36" s="148">
        <v>1</v>
      </c>
      <c r="F36" s="140"/>
    </row>
    <row r="37" spans="1:10" x14ac:dyDescent="0.25">
      <c r="A37" s="149">
        <v>43867</v>
      </c>
      <c r="B37" s="140"/>
      <c r="C37" s="140" t="s">
        <v>75</v>
      </c>
      <c r="D37" s="150" t="s">
        <v>110</v>
      </c>
      <c r="E37" s="148">
        <v>8.33</v>
      </c>
      <c r="F37" s="140"/>
      <c r="J37" s="32"/>
    </row>
    <row r="38" spans="1:10" x14ac:dyDescent="0.25">
      <c r="A38" s="149">
        <v>43868</v>
      </c>
      <c r="B38" s="140">
        <v>20</v>
      </c>
      <c r="C38" s="140" t="s">
        <v>32</v>
      </c>
      <c r="D38" s="148" t="s">
        <v>460</v>
      </c>
      <c r="E38" s="148">
        <v>299</v>
      </c>
      <c r="F38" s="140"/>
    </row>
    <row r="39" spans="1:10" x14ac:dyDescent="0.25">
      <c r="A39" s="149">
        <v>43868</v>
      </c>
      <c r="B39" s="140">
        <v>21</v>
      </c>
      <c r="C39" s="140" t="s">
        <v>76</v>
      </c>
      <c r="D39" s="150" t="s">
        <v>461</v>
      </c>
      <c r="E39" s="148">
        <v>81.02</v>
      </c>
      <c r="F39" s="140"/>
    </row>
    <row r="40" spans="1:10" x14ac:dyDescent="0.25">
      <c r="A40" s="149">
        <v>43868</v>
      </c>
      <c r="B40" s="140"/>
      <c r="C40" s="140" t="s">
        <v>77</v>
      </c>
      <c r="D40" s="150" t="s">
        <v>110</v>
      </c>
      <c r="E40" s="148">
        <v>1</v>
      </c>
      <c r="F40" s="140"/>
    </row>
    <row r="41" spans="1:10" x14ac:dyDescent="0.25">
      <c r="A41" s="149">
        <v>43868</v>
      </c>
      <c r="B41" s="140">
        <v>22</v>
      </c>
      <c r="C41" s="140" t="s">
        <v>280</v>
      </c>
      <c r="D41" s="150" t="s">
        <v>462</v>
      </c>
      <c r="E41" s="148">
        <v>574.5</v>
      </c>
      <c r="F41" s="140"/>
    </row>
    <row r="42" spans="1:10" x14ac:dyDescent="0.25">
      <c r="A42" s="149">
        <v>43869</v>
      </c>
      <c r="B42" s="140">
        <v>23</v>
      </c>
      <c r="C42" s="140" t="s">
        <v>245</v>
      </c>
      <c r="D42" s="148" t="s">
        <v>463</v>
      </c>
      <c r="E42" s="148">
        <v>41.4</v>
      </c>
      <c r="F42" s="140"/>
    </row>
    <row r="43" spans="1:10" x14ac:dyDescent="0.25">
      <c r="A43" s="149">
        <v>43871</v>
      </c>
      <c r="B43" s="140"/>
      <c r="C43" s="140" t="s">
        <v>73</v>
      </c>
      <c r="D43" s="150" t="s">
        <v>110</v>
      </c>
      <c r="E43" s="148">
        <v>1</v>
      </c>
      <c r="F43" s="140"/>
    </row>
    <row r="44" spans="1:10" x14ac:dyDescent="0.25">
      <c r="A44" s="149">
        <v>43872</v>
      </c>
      <c r="B44" s="151" t="s">
        <v>434</v>
      </c>
      <c r="C44" s="140" t="s">
        <v>68</v>
      </c>
      <c r="D44" s="150" t="s">
        <v>109</v>
      </c>
      <c r="E44" s="148">
        <v>162.57</v>
      </c>
      <c r="F44" s="140" t="s">
        <v>675</v>
      </c>
    </row>
    <row r="45" spans="1:10" x14ac:dyDescent="0.25">
      <c r="A45" s="149">
        <v>43875</v>
      </c>
      <c r="B45" s="140"/>
      <c r="C45" s="140" t="s">
        <v>438</v>
      </c>
      <c r="D45" s="148" t="s">
        <v>110</v>
      </c>
      <c r="E45" s="148">
        <v>0.85</v>
      </c>
      <c r="F45" s="140"/>
    </row>
    <row r="46" spans="1:10" x14ac:dyDescent="0.25">
      <c r="A46" s="149">
        <v>43877</v>
      </c>
      <c r="B46" s="151" t="s">
        <v>602</v>
      </c>
      <c r="C46" s="140" t="s">
        <v>68</v>
      </c>
      <c r="D46" s="150" t="s">
        <v>109</v>
      </c>
      <c r="E46" s="148">
        <v>16.989999999999998</v>
      </c>
      <c r="F46" s="140" t="s">
        <v>675</v>
      </c>
    </row>
    <row r="47" spans="1:10" x14ac:dyDescent="0.25">
      <c r="A47" s="149">
        <v>43878</v>
      </c>
      <c r="B47" s="140">
        <v>24</v>
      </c>
      <c r="C47" s="140" t="s">
        <v>56</v>
      </c>
      <c r="D47" s="148" t="s">
        <v>454</v>
      </c>
      <c r="E47" s="148">
        <v>4.79</v>
      </c>
      <c r="F47" s="140"/>
    </row>
    <row r="48" spans="1:10" x14ac:dyDescent="0.25">
      <c r="A48" s="149">
        <v>43880</v>
      </c>
      <c r="B48" s="152">
        <v>25</v>
      </c>
      <c r="C48" s="140" t="s">
        <v>464</v>
      </c>
      <c r="D48" s="148" t="s">
        <v>465</v>
      </c>
      <c r="E48" s="148">
        <v>33.549999999999997</v>
      </c>
      <c r="F48" s="140"/>
    </row>
    <row r="49" spans="1:6" x14ac:dyDescent="0.25">
      <c r="A49" s="149">
        <v>43881</v>
      </c>
      <c r="B49" s="152">
        <v>26</v>
      </c>
      <c r="C49" s="140" t="s">
        <v>467</v>
      </c>
      <c r="D49" s="148" t="s">
        <v>446</v>
      </c>
      <c r="E49" s="148">
        <v>16</v>
      </c>
      <c r="F49" s="140"/>
    </row>
    <row r="50" spans="1:6" x14ac:dyDescent="0.25">
      <c r="A50" s="149">
        <v>43882</v>
      </c>
      <c r="B50" s="140">
        <v>27</v>
      </c>
      <c r="C50" s="140" t="s">
        <v>393</v>
      </c>
      <c r="D50" s="150" t="s">
        <v>468</v>
      </c>
      <c r="E50" s="148">
        <v>2468.75</v>
      </c>
      <c r="F50" s="140"/>
    </row>
    <row r="51" spans="1:6" x14ac:dyDescent="0.25">
      <c r="A51" s="149">
        <v>43882</v>
      </c>
      <c r="B51" s="140"/>
      <c r="C51" s="140" t="s">
        <v>73</v>
      </c>
      <c r="D51" s="150" t="s">
        <v>110</v>
      </c>
      <c r="E51" s="148">
        <v>1</v>
      </c>
      <c r="F51" s="140"/>
    </row>
    <row r="52" spans="1:6" x14ac:dyDescent="0.25">
      <c r="A52" s="149">
        <v>43882</v>
      </c>
      <c r="B52" s="140">
        <v>28</v>
      </c>
      <c r="C52" s="140" t="s">
        <v>466</v>
      </c>
      <c r="D52" s="148" t="s">
        <v>469</v>
      </c>
      <c r="E52" s="148">
        <v>8.0500000000000007</v>
      </c>
      <c r="F52" s="140"/>
    </row>
    <row r="53" spans="1:6" x14ac:dyDescent="0.25">
      <c r="A53" s="149">
        <v>43882</v>
      </c>
      <c r="B53" s="140">
        <v>29</v>
      </c>
      <c r="C53" s="140" t="s">
        <v>104</v>
      </c>
      <c r="D53" s="148" t="s">
        <v>469</v>
      </c>
      <c r="E53" s="148">
        <v>2.6</v>
      </c>
      <c r="F53" s="140"/>
    </row>
    <row r="54" spans="1:6" x14ac:dyDescent="0.25">
      <c r="A54" s="149">
        <v>43884</v>
      </c>
      <c r="B54" s="140">
        <v>30</v>
      </c>
      <c r="C54" s="140" t="s">
        <v>101</v>
      </c>
      <c r="D54" s="148" t="s">
        <v>470</v>
      </c>
      <c r="E54" s="148">
        <v>873.86</v>
      </c>
      <c r="F54" s="140"/>
    </row>
    <row r="55" spans="1:6" x14ac:dyDescent="0.25">
      <c r="A55" s="149">
        <v>43886</v>
      </c>
      <c r="B55" s="140">
        <v>31</v>
      </c>
      <c r="C55" s="140" t="s">
        <v>387</v>
      </c>
      <c r="D55" s="150" t="s">
        <v>448</v>
      </c>
      <c r="E55" s="148">
        <v>34.549999999999997</v>
      </c>
      <c r="F55" s="140"/>
    </row>
    <row r="56" spans="1:6" x14ac:dyDescent="0.25">
      <c r="A56" s="149">
        <v>43886</v>
      </c>
      <c r="B56" s="140"/>
      <c r="C56" s="140" t="s">
        <v>77</v>
      </c>
      <c r="D56" s="150" t="s">
        <v>110</v>
      </c>
      <c r="E56" s="148">
        <v>1</v>
      </c>
      <c r="F56" s="140"/>
    </row>
    <row r="57" spans="1:6" x14ac:dyDescent="0.25">
      <c r="A57" s="149">
        <v>43887</v>
      </c>
      <c r="B57" s="140">
        <v>32</v>
      </c>
      <c r="C57" s="140" t="s">
        <v>105</v>
      </c>
      <c r="D57" s="150" t="s">
        <v>471</v>
      </c>
      <c r="E57" s="148">
        <v>712.45</v>
      </c>
      <c r="F57" s="140"/>
    </row>
    <row r="58" spans="1:6" x14ac:dyDescent="0.25">
      <c r="A58" s="149">
        <v>43888</v>
      </c>
      <c r="B58" s="140">
        <v>33</v>
      </c>
      <c r="C58" s="140" t="s">
        <v>95</v>
      </c>
      <c r="D58" s="150" t="s">
        <v>472</v>
      </c>
      <c r="E58" s="148">
        <v>12.6</v>
      </c>
      <c r="F58" s="140"/>
    </row>
    <row r="59" spans="1:6" x14ac:dyDescent="0.25">
      <c r="A59" s="149">
        <v>43888</v>
      </c>
      <c r="B59" s="140"/>
      <c r="C59" s="140" t="s">
        <v>77</v>
      </c>
      <c r="D59" s="150" t="s">
        <v>110</v>
      </c>
      <c r="E59" s="148">
        <v>1</v>
      </c>
      <c r="F59" s="140"/>
    </row>
    <row r="60" spans="1:6" x14ac:dyDescent="0.25">
      <c r="A60" s="149">
        <v>43890</v>
      </c>
      <c r="B60" s="140" t="s">
        <v>604</v>
      </c>
      <c r="C60" s="140" t="s">
        <v>68</v>
      </c>
      <c r="D60" s="150" t="s">
        <v>109</v>
      </c>
      <c r="E60" s="148">
        <v>31.99</v>
      </c>
      <c r="F60" s="140" t="s">
        <v>675</v>
      </c>
    </row>
    <row r="61" spans="1:6" x14ac:dyDescent="0.25">
      <c r="A61" s="149">
        <v>43890</v>
      </c>
      <c r="B61" s="140">
        <v>35</v>
      </c>
      <c r="C61" s="140" t="s">
        <v>64</v>
      </c>
      <c r="D61" s="148" t="s">
        <v>473</v>
      </c>
      <c r="E61" s="148">
        <v>103.9</v>
      </c>
      <c r="F61" s="140"/>
    </row>
    <row r="62" spans="1:6" x14ac:dyDescent="0.25">
      <c r="A62" s="149">
        <v>43890</v>
      </c>
      <c r="B62" s="140">
        <v>36</v>
      </c>
      <c r="C62" s="140" t="s">
        <v>41</v>
      </c>
      <c r="D62" s="148" t="s">
        <v>450</v>
      </c>
      <c r="E62" s="148">
        <v>279.8</v>
      </c>
      <c r="F62" s="140"/>
    </row>
    <row r="63" spans="1:6" x14ac:dyDescent="0.25">
      <c r="A63" s="149">
        <v>43890</v>
      </c>
      <c r="B63" s="140">
        <v>37</v>
      </c>
      <c r="C63" s="140" t="s">
        <v>41</v>
      </c>
      <c r="D63" s="148" t="s">
        <v>451</v>
      </c>
      <c r="E63" s="148">
        <v>1056.3</v>
      </c>
      <c r="F63" s="140"/>
    </row>
    <row r="64" spans="1:6" x14ac:dyDescent="0.25">
      <c r="A64" s="149">
        <v>43890</v>
      </c>
      <c r="B64" s="140">
        <v>38</v>
      </c>
      <c r="C64" s="140" t="s">
        <v>41</v>
      </c>
      <c r="D64" s="148" t="s">
        <v>452</v>
      </c>
      <c r="E64" s="148">
        <v>167.45</v>
      </c>
      <c r="F64" s="140"/>
    </row>
    <row r="65" spans="1:6" x14ac:dyDescent="0.25">
      <c r="A65" s="149">
        <v>43892</v>
      </c>
      <c r="B65" s="140"/>
      <c r="C65" s="140" t="s">
        <v>474</v>
      </c>
      <c r="D65" s="150" t="s">
        <v>110</v>
      </c>
      <c r="E65" s="148">
        <v>39.35</v>
      </c>
      <c r="F65" s="148"/>
    </row>
    <row r="66" spans="1:6" x14ac:dyDescent="0.25">
      <c r="A66" s="149">
        <v>43892</v>
      </c>
      <c r="B66" s="140">
        <v>39</v>
      </c>
      <c r="C66" s="140" t="s">
        <v>475</v>
      </c>
      <c r="D66" s="150" t="s">
        <v>476</v>
      </c>
      <c r="E66" s="148">
        <v>1200</v>
      </c>
      <c r="F66" s="148"/>
    </row>
    <row r="67" spans="1:6" x14ac:dyDescent="0.25">
      <c r="A67" s="149">
        <v>43893</v>
      </c>
      <c r="B67" s="140">
        <v>40</v>
      </c>
      <c r="C67" s="140" t="s">
        <v>33</v>
      </c>
      <c r="D67" s="148" t="s">
        <v>445</v>
      </c>
      <c r="E67" s="148">
        <v>13</v>
      </c>
      <c r="F67" s="148"/>
    </row>
    <row r="68" spans="1:6" x14ac:dyDescent="0.25">
      <c r="A68" s="149">
        <v>43894</v>
      </c>
      <c r="B68" s="140">
        <v>41</v>
      </c>
      <c r="C68" s="140" t="s">
        <v>65</v>
      </c>
      <c r="D68" s="148" t="s">
        <v>477</v>
      </c>
      <c r="E68" s="148">
        <v>120.61</v>
      </c>
      <c r="F68" s="148"/>
    </row>
    <row r="69" spans="1:6" x14ac:dyDescent="0.25">
      <c r="A69" s="149">
        <v>43894</v>
      </c>
      <c r="B69" s="140">
        <v>42</v>
      </c>
      <c r="C69" s="140" t="s">
        <v>66</v>
      </c>
      <c r="D69" s="148" t="s">
        <v>469</v>
      </c>
      <c r="E69" s="148">
        <v>9.5</v>
      </c>
      <c r="F69" s="148"/>
    </row>
    <row r="70" spans="1:6" x14ac:dyDescent="0.25">
      <c r="A70" s="149">
        <v>43894</v>
      </c>
      <c r="B70" s="140"/>
      <c r="C70" s="140" t="s">
        <v>71</v>
      </c>
      <c r="D70" s="150" t="s">
        <v>110</v>
      </c>
      <c r="E70" s="148">
        <v>3.68</v>
      </c>
      <c r="F70" s="148"/>
    </row>
    <row r="71" spans="1:6" x14ac:dyDescent="0.25">
      <c r="A71" s="149">
        <v>43895</v>
      </c>
      <c r="B71" s="140"/>
      <c r="C71" s="140" t="s">
        <v>31</v>
      </c>
      <c r="D71" s="148" t="s">
        <v>110</v>
      </c>
      <c r="E71" s="148">
        <v>500</v>
      </c>
      <c r="F71" s="148"/>
    </row>
    <row r="72" spans="1:6" x14ac:dyDescent="0.25">
      <c r="A72" s="149">
        <v>43895</v>
      </c>
      <c r="B72" s="152">
        <v>43</v>
      </c>
      <c r="C72" s="140" t="s">
        <v>76</v>
      </c>
      <c r="D72" s="150" t="s">
        <v>461</v>
      </c>
      <c r="E72" s="148">
        <v>78.28</v>
      </c>
      <c r="F72" s="148"/>
    </row>
    <row r="73" spans="1:6" x14ac:dyDescent="0.25">
      <c r="A73" s="149">
        <v>43895</v>
      </c>
      <c r="B73" s="140"/>
      <c r="C73" s="140" t="s">
        <v>77</v>
      </c>
      <c r="D73" s="150" t="s">
        <v>110</v>
      </c>
      <c r="E73" s="148">
        <v>1</v>
      </c>
      <c r="F73" s="148"/>
    </row>
    <row r="74" spans="1:6" x14ac:dyDescent="0.25">
      <c r="A74" s="149">
        <v>43895</v>
      </c>
      <c r="B74" s="140">
        <v>44</v>
      </c>
      <c r="C74" s="140" t="s">
        <v>82</v>
      </c>
      <c r="D74" s="150" t="s">
        <v>458</v>
      </c>
      <c r="E74" s="148">
        <v>921.67</v>
      </c>
      <c r="F74" s="148"/>
    </row>
    <row r="75" spans="1:6" x14ac:dyDescent="0.25">
      <c r="A75" s="149">
        <v>43895</v>
      </c>
      <c r="B75" s="140"/>
      <c r="C75" s="140" t="s">
        <v>83</v>
      </c>
      <c r="D75" s="150" t="s">
        <v>110</v>
      </c>
      <c r="E75" s="148">
        <v>2</v>
      </c>
      <c r="F75" s="148"/>
    </row>
    <row r="76" spans="1:6" x14ac:dyDescent="0.25">
      <c r="A76" s="149">
        <v>43895</v>
      </c>
      <c r="B76" s="140">
        <v>45</v>
      </c>
      <c r="C76" s="140" t="s">
        <v>84</v>
      </c>
      <c r="D76" s="150" t="s">
        <v>298</v>
      </c>
      <c r="E76" s="148">
        <v>350</v>
      </c>
      <c r="F76" s="148"/>
    </row>
    <row r="77" spans="1:6" x14ac:dyDescent="0.25">
      <c r="A77" s="149">
        <v>43895</v>
      </c>
      <c r="B77" s="140">
        <v>46</v>
      </c>
      <c r="C77" s="140" t="s">
        <v>69</v>
      </c>
      <c r="D77" s="148" t="s">
        <v>479</v>
      </c>
      <c r="E77" s="148">
        <v>422</v>
      </c>
      <c r="F77" s="148"/>
    </row>
    <row r="78" spans="1:6" x14ac:dyDescent="0.25">
      <c r="A78" s="149">
        <v>43895</v>
      </c>
      <c r="B78" s="140"/>
      <c r="C78" s="140" t="s">
        <v>85</v>
      </c>
      <c r="D78" s="150" t="s">
        <v>110</v>
      </c>
      <c r="E78" s="148">
        <v>8.33</v>
      </c>
      <c r="F78" s="148"/>
    </row>
    <row r="79" spans="1:6" x14ac:dyDescent="0.25">
      <c r="A79" s="149">
        <v>43896</v>
      </c>
      <c r="B79" s="140">
        <v>47</v>
      </c>
      <c r="C79" s="140" t="s">
        <v>67</v>
      </c>
      <c r="D79" s="148" t="s">
        <v>478</v>
      </c>
      <c r="E79" s="148">
        <v>14.8</v>
      </c>
      <c r="F79" s="140"/>
    </row>
    <row r="80" spans="1:6" x14ac:dyDescent="0.25">
      <c r="A80" s="149">
        <v>43898</v>
      </c>
      <c r="B80" s="140">
        <v>48</v>
      </c>
      <c r="C80" s="140" t="s">
        <v>64</v>
      </c>
      <c r="D80" s="148" t="s">
        <v>454</v>
      </c>
      <c r="E80" s="148">
        <v>196.21</v>
      </c>
      <c r="F80" s="140"/>
    </row>
    <row r="81" spans="1:6" x14ac:dyDescent="0.25">
      <c r="A81" s="149">
        <v>43899</v>
      </c>
      <c r="B81" s="140">
        <v>49</v>
      </c>
      <c r="C81" s="140" t="s">
        <v>64</v>
      </c>
      <c r="D81" s="148" t="s">
        <v>454</v>
      </c>
      <c r="E81" s="148">
        <v>67.25</v>
      </c>
      <c r="F81" s="140"/>
    </row>
    <row r="82" spans="1:6" x14ac:dyDescent="0.25">
      <c r="A82" s="149">
        <v>43899</v>
      </c>
      <c r="B82" s="140">
        <v>50</v>
      </c>
      <c r="C82" s="140" t="s">
        <v>127</v>
      </c>
      <c r="D82" s="148" t="s">
        <v>454</v>
      </c>
      <c r="E82" s="148">
        <v>62.17</v>
      </c>
      <c r="F82" s="140"/>
    </row>
    <row r="83" spans="1:6" x14ac:dyDescent="0.25">
      <c r="A83" s="149">
        <v>43900</v>
      </c>
      <c r="B83" s="140">
        <v>51</v>
      </c>
      <c r="C83" s="140" t="s">
        <v>70</v>
      </c>
      <c r="D83" s="148" t="s">
        <v>470</v>
      </c>
      <c r="E83" s="148">
        <v>7.5</v>
      </c>
      <c r="F83" s="140"/>
    </row>
    <row r="84" spans="1:6" x14ac:dyDescent="0.25">
      <c r="A84" s="149">
        <v>43900</v>
      </c>
      <c r="B84" s="140">
        <v>52</v>
      </c>
      <c r="C84" s="140" t="s">
        <v>133</v>
      </c>
      <c r="D84" s="148" t="s">
        <v>603</v>
      </c>
      <c r="E84" s="148">
        <v>36.15</v>
      </c>
      <c r="F84" s="140"/>
    </row>
    <row r="85" spans="1:6" x14ac:dyDescent="0.25">
      <c r="A85" s="149">
        <v>43903</v>
      </c>
      <c r="B85" s="140"/>
      <c r="C85" s="140" t="s">
        <v>87</v>
      </c>
      <c r="D85" s="150" t="s">
        <v>110</v>
      </c>
      <c r="E85" s="148">
        <v>2.85</v>
      </c>
      <c r="F85" s="140"/>
    </row>
    <row r="86" spans="1:6" x14ac:dyDescent="0.25">
      <c r="A86" s="149">
        <v>43909</v>
      </c>
      <c r="B86" s="140">
        <v>53</v>
      </c>
      <c r="C86" s="140" t="s">
        <v>247</v>
      </c>
      <c r="D86" s="148" t="s">
        <v>446</v>
      </c>
      <c r="E86" s="148">
        <v>4.5</v>
      </c>
      <c r="F86" s="140"/>
    </row>
    <row r="87" spans="1:6" x14ac:dyDescent="0.25">
      <c r="A87" s="149">
        <v>43915</v>
      </c>
      <c r="B87" s="140">
        <v>54</v>
      </c>
      <c r="C87" s="140" t="s">
        <v>64</v>
      </c>
      <c r="D87" s="148" t="s">
        <v>481</v>
      </c>
      <c r="E87" s="148">
        <v>172</v>
      </c>
      <c r="F87" s="140"/>
    </row>
    <row r="88" spans="1:6" x14ac:dyDescent="0.25">
      <c r="A88" s="149">
        <v>43915</v>
      </c>
      <c r="B88" s="140">
        <v>55</v>
      </c>
      <c r="C88" s="140" t="s">
        <v>387</v>
      </c>
      <c r="D88" s="150" t="s">
        <v>448</v>
      </c>
      <c r="E88" s="148">
        <v>37.1</v>
      </c>
      <c r="F88" s="140"/>
    </row>
    <row r="89" spans="1:6" x14ac:dyDescent="0.25">
      <c r="A89" s="149">
        <v>43915</v>
      </c>
      <c r="B89" s="140"/>
      <c r="C89" s="140" t="s">
        <v>77</v>
      </c>
      <c r="D89" s="150" t="s">
        <v>110</v>
      </c>
      <c r="E89" s="148">
        <v>1</v>
      </c>
      <c r="F89" s="140"/>
    </row>
    <row r="90" spans="1:6" x14ac:dyDescent="0.25">
      <c r="A90" s="140"/>
      <c r="B90" s="140"/>
      <c r="C90" s="140"/>
      <c r="D90" s="140"/>
      <c r="E90" s="148"/>
      <c r="F90" s="140"/>
    </row>
    <row r="91" spans="1:6" x14ac:dyDescent="0.25">
      <c r="A91" s="140"/>
      <c r="B91" s="140"/>
      <c r="C91" s="140"/>
      <c r="D91" s="140"/>
      <c r="E91" s="148"/>
      <c r="F91" s="140"/>
    </row>
    <row r="92" spans="1:6" x14ac:dyDescent="0.25">
      <c r="A92" s="140"/>
      <c r="B92" s="140"/>
      <c r="C92" s="153" t="s">
        <v>295</v>
      </c>
      <c r="D92" s="140"/>
      <c r="E92" s="154">
        <f>SUM(E7:E91)</f>
        <v>15931.369999999999</v>
      </c>
      <c r="F92" s="140"/>
    </row>
    <row r="93" spans="1:6" x14ac:dyDescent="0.25">
      <c r="A93" s="140"/>
      <c r="B93" s="140"/>
      <c r="C93" s="140"/>
      <c r="D93" s="140"/>
      <c r="E93" s="148"/>
      <c r="F93" s="140"/>
    </row>
    <row r="94" spans="1:6" x14ac:dyDescent="0.25">
      <c r="A94" s="140"/>
      <c r="B94" s="140"/>
      <c r="C94" s="140"/>
      <c r="D94" s="140"/>
      <c r="E94" s="148"/>
      <c r="F94" s="140"/>
    </row>
    <row r="95" spans="1:6" x14ac:dyDescent="0.25">
      <c r="A95" s="155" t="s">
        <v>292</v>
      </c>
      <c r="B95" s="155"/>
      <c r="C95" s="156"/>
      <c r="D95" s="156"/>
      <c r="E95" s="157"/>
      <c r="F95" s="140"/>
    </row>
    <row r="96" spans="1:6" x14ac:dyDescent="0.25">
      <c r="A96" s="155" t="s">
        <v>0</v>
      </c>
      <c r="B96" s="158" t="s">
        <v>11</v>
      </c>
      <c r="C96" s="159" t="s">
        <v>12</v>
      </c>
      <c r="D96" s="160" t="s">
        <v>13</v>
      </c>
      <c r="E96" s="161" t="s">
        <v>14</v>
      </c>
      <c r="F96" s="140"/>
    </row>
    <row r="97" spans="1:6" x14ac:dyDescent="0.25">
      <c r="A97" s="140"/>
      <c r="B97" s="140"/>
      <c r="C97" s="140"/>
      <c r="D97" s="140"/>
      <c r="E97" s="148"/>
      <c r="F97" s="140"/>
    </row>
    <row r="98" spans="1:6" x14ac:dyDescent="0.25">
      <c r="A98" s="140"/>
      <c r="B98" s="140"/>
      <c r="C98" s="140"/>
      <c r="D98" s="140"/>
      <c r="E98" s="148"/>
      <c r="F98" s="140"/>
    </row>
    <row r="99" spans="1:6" x14ac:dyDescent="0.25">
      <c r="A99" s="140"/>
      <c r="B99" s="140"/>
      <c r="C99" s="140" t="s">
        <v>80</v>
      </c>
      <c r="D99" s="140"/>
      <c r="E99" s="148">
        <f>E92</f>
        <v>15931.369999999999</v>
      </c>
      <c r="F99" s="140"/>
    </row>
    <row r="100" spans="1:6" x14ac:dyDescent="0.25">
      <c r="A100" s="149">
        <v>43927</v>
      </c>
      <c r="B100" s="140"/>
      <c r="C100" s="140" t="s">
        <v>89</v>
      </c>
      <c r="D100" s="150" t="s">
        <v>110</v>
      </c>
      <c r="E100" s="148">
        <v>35.869999999999997</v>
      </c>
      <c r="F100" s="140"/>
    </row>
    <row r="101" spans="1:6" x14ac:dyDescent="0.25">
      <c r="A101" s="149">
        <v>43928</v>
      </c>
      <c r="B101" s="152">
        <v>56</v>
      </c>
      <c r="C101" s="140" t="s">
        <v>482</v>
      </c>
      <c r="D101" s="150" t="s">
        <v>450</v>
      </c>
      <c r="E101" s="148">
        <v>820</v>
      </c>
      <c r="F101" s="140"/>
    </row>
    <row r="102" spans="1:6" x14ac:dyDescent="0.25">
      <c r="A102" s="149">
        <v>43928</v>
      </c>
      <c r="B102" s="140"/>
      <c r="C102" s="140" t="s">
        <v>90</v>
      </c>
      <c r="D102" s="150" t="s">
        <v>110</v>
      </c>
      <c r="E102" s="148">
        <v>1</v>
      </c>
      <c r="F102" s="140"/>
    </row>
    <row r="103" spans="1:6" x14ac:dyDescent="0.25">
      <c r="A103" s="149">
        <v>43928</v>
      </c>
      <c r="B103" s="140">
        <v>57</v>
      </c>
      <c r="C103" s="140" t="s">
        <v>91</v>
      </c>
      <c r="D103" s="150" t="s">
        <v>110</v>
      </c>
      <c r="E103" s="148">
        <v>300</v>
      </c>
      <c r="F103" s="140"/>
    </row>
    <row r="104" spans="1:6" x14ac:dyDescent="0.25">
      <c r="A104" s="149">
        <v>43928</v>
      </c>
      <c r="B104" s="140"/>
      <c r="C104" s="140" t="s">
        <v>92</v>
      </c>
      <c r="D104" s="150" t="s">
        <v>110</v>
      </c>
      <c r="E104" s="148">
        <v>8.33</v>
      </c>
      <c r="F104" s="140"/>
    </row>
    <row r="105" spans="1:6" x14ac:dyDescent="0.25">
      <c r="A105" s="149">
        <v>43929</v>
      </c>
      <c r="B105" s="140"/>
      <c r="C105" s="140" t="s">
        <v>71</v>
      </c>
      <c r="D105" s="150" t="s">
        <v>605</v>
      </c>
      <c r="E105" s="148">
        <v>3.68</v>
      </c>
      <c r="F105" s="140"/>
    </row>
    <row r="106" spans="1:6" x14ac:dyDescent="0.25">
      <c r="A106" s="149">
        <v>43929</v>
      </c>
      <c r="B106" s="140">
        <v>58</v>
      </c>
      <c r="C106" s="140" t="s">
        <v>106</v>
      </c>
      <c r="D106" s="150" t="s">
        <v>483</v>
      </c>
      <c r="E106" s="148">
        <v>82.8</v>
      </c>
      <c r="F106" s="140"/>
    </row>
    <row r="107" spans="1:6" x14ac:dyDescent="0.25">
      <c r="A107" s="149">
        <v>43929</v>
      </c>
      <c r="B107" s="140"/>
      <c r="C107" s="140" t="s">
        <v>484</v>
      </c>
      <c r="D107" s="150" t="s">
        <v>110</v>
      </c>
      <c r="E107" s="148">
        <v>1.1000000000000001</v>
      </c>
      <c r="F107" s="140"/>
    </row>
    <row r="108" spans="1:6" x14ac:dyDescent="0.25">
      <c r="A108" s="149">
        <v>43935</v>
      </c>
      <c r="B108" s="140"/>
      <c r="C108" s="140" t="s">
        <v>606</v>
      </c>
      <c r="D108" s="150" t="s">
        <v>110</v>
      </c>
      <c r="E108" s="148">
        <v>0.85</v>
      </c>
      <c r="F108" s="140"/>
    </row>
    <row r="109" spans="1:6" x14ac:dyDescent="0.25">
      <c r="A109" s="149">
        <v>43938</v>
      </c>
      <c r="B109" s="140">
        <v>59</v>
      </c>
      <c r="C109" s="140" t="s">
        <v>94</v>
      </c>
      <c r="D109" s="150" t="s">
        <v>461</v>
      </c>
      <c r="E109" s="148">
        <v>73.349999999999994</v>
      </c>
      <c r="F109" s="140"/>
    </row>
    <row r="110" spans="1:6" x14ac:dyDescent="0.25">
      <c r="A110" s="149">
        <v>43938</v>
      </c>
      <c r="B110" s="140"/>
      <c r="C110" s="140" t="s">
        <v>77</v>
      </c>
      <c r="D110" s="150" t="s">
        <v>110</v>
      </c>
      <c r="E110" s="148">
        <v>1</v>
      </c>
      <c r="F110" s="140"/>
    </row>
    <row r="111" spans="1:6" x14ac:dyDescent="0.25">
      <c r="A111" s="149">
        <v>43948</v>
      </c>
      <c r="B111" s="140">
        <v>60</v>
      </c>
      <c r="C111" s="140" t="s">
        <v>387</v>
      </c>
      <c r="D111" s="150" t="s">
        <v>448</v>
      </c>
      <c r="E111" s="148">
        <v>35.229999999999997</v>
      </c>
      <c r="F111" s="140"/>
    </row>
    <row r="112" spans="1:6" x14ac:dyDescent="0.25">
      <c r="A112" s="149">
        <v>43948</v>
      </c>
      <c r="B112" s="140"/>
      <c r="C112" s="140" t="s">
        <v>77</v>
      </c>
      <c r="D112" s="150" t="s">
        <v>110</v>
      </c>
      <c r="E112" s="148">
        <v>1</v>
      </c>
      <c r="F112" s="140"/>
    </row>
    <row r="113" spans="1:6" x14ac:dyDescent="0.25">
      <c r="A113" s="149">
        <v>43948</v>
      </c>
      <c r="B113" s="140">
        <v>61</v>
      </c>
      <c r="C113" s="140" t="s">
        <v>93</v>
      </c>
      <c r="D113" s="150" t="s">
        <v>483</v>
      </c>
      <c r="E113" s="148">
        <v>60.15</v>
      </c>
      <c r="F113" s="140"/>
    </row>
    <row r="114" spans="1:6" x14ac:dyDescent="0.25">
      <c r="A114" s="149">
        <v>43948</v>
      </c>
      <c r="B114" s="140"/>
      <c r="C114" s="140" t="s">
        <v>77</v>
      </c>
      <c r="D114" s="150" t="s">
        <v>110</v>
      </c>
      <c r="E114" s="148">
        <v>1</v>
      </c>
      <c r="F114" s="140"/>
    </row>
    <row r="115" spans="1:6" x14ac:dyDescent="0.25">
      <c r="A115" s="149">
        <v>43951</v>
      </c>
      <c r="B115" s="140">
        <v>62</v>
      </c>
      <c r="C115" s="140" t="s">
        <v>95</v>
      </c>
      <c r="D115" s="150" t="s">
        <v>472</v>
      </c>
      <c r="E115" s="148">
        <v>14.1</v>
      </c>
      <c r="F115" s="140"/>
    </row>
    <row r="116" spans="1:6" x14ac:dyDescent="0.25">
      <c r="A116" s="149">
        <v>43951</v>
      </c>
      <c r="B116" s="140"/>
      <c r="C116" s="140" t="s">
        <v>77</v>
      </c>
      <c r="D116" s="150" t="s">
        <v>110</v>
      </c>
      <c r="E116" s="148">
        <v>1</v>
      </c>
      <c r="F116" s="140"/>
    </row>
    <row r="117" spans="1:6" x14ac:dyDescent="0.25">
      <c r="A117" s="149">
        <v>43955</v>
      </c>
      <c r="B117" s="140">
        <v>64</v>
      </c>
      <c r="C117" s="140" t="s">
        <v>105</v>
      </c>
      <c r="D117" s="150" t="s">
        <v>471</v>
      </c>
      <c r="E117" s="148">
        <v>491.54</v>
      </c>
      <c r="F117" s="140"/>
    </row>
    <row r="118" spans="1:6" x14ac:dyDescent="0.25">
      <c r="A118" s="149">
        <v>43956</v>
      </c>
      <c r="B118" s="140"/>
      <c r="C118" s="140" t="s">
        <v>71</v>
      </c>
      <c r="D118" s="150" t="s">
        <v>110</v>
      </c>
      <c r="E118" s="148">
        <v>3.68</v>
      </c>
      <c r="F118" s="140"/>
    </row>
    <row r="119" spans="1:6" x14ac:dyDescent="0.25">
      <c r="A119" s="149">
        <v>43958</v>
      </c>
      <c r="B119" s="140"/>
      <c r="C119" s="140" t="s">
        <v>188</v>
      </c>
      <c r="D119" s="150" t="s">
        <v>110</v>
      </c>
      <c r="E119" s="148">
        <v>8.33</v>
      </c>
      <c r="F119" s="140"/>
    </row>
    <row r="120" spans="1:6" x14ac:dyDescent="0.25">
      <c r="A120" s="149">
        <v>43962</v>
      </c>
      <c r="B120" s="140">
        <v>65</v>
      </c>
      <c r="C120" s="140" t="s">
        <v>147</v>
      </c>
      <c r="D120" s="148" t="s">
        <v>485</v>
      </c>
      <c r="E120" s="148">
        <v>27.5</v>
      </c>
      <c r="F120" s="140"/>
    </row>
    <row r="121" spans="1:6" x14ac:dyDescent="0.25">
      <c r="A121" s="149">
        <v>43963</v>
      </c>
      <c r="B121" s="140">
        <v>66</v>
      </c>
      <c r="C121" s="140" t="s">
        <v>148</v>
      </c>
      <c r="D121" s="148" t="s">
        <v>485</v>
      </c>
      <c r="E121" s="148">
        <v>13.7</v>
      </c>
      <c r="F121" s="140"/>
    </row>
    <row r="122" spans="1:6" x14ac:dyDescent="0.25">
      <c r="A122" s="149">
        <v>43964</v>
      </c>
      <c r="B122" s="140">
        <v>67</v>
      </c>
      <c r="C122" s="140" t="s">
        <v>189</v>
      </c>
      <c r="D122" s="150" t="s">
        <v>110</v>
      </c>
      <c r="E122" s="148">
        <v>205</v>
      </c>
      <c r="F122" s="140"/>
    </row>
    <row r="123" spans="1:6" x14ac:dyDescent="0.25">
      <c r="A123" s="149">
        <v>43964</v>
      </c>
      <c r="B123" s="140">
        <v>68</v>
      </c>
      <c r="C123" s="140" t="s">
        <v>128</v>
      </c>
      <c r="D123" s="148" t="s">
        <v>486</v>
      </c>
      <c r="E123" s="148">
        <v>36.15</v>
      </c>
      <c r="F123" s="140"/>
    </row>
    <row r="124" spans="1:6" x14ac:dyDescent="0.25">
      <c r="A124" s="149">
        <v>43965</v>
      </c>
      <c r="B124" s="140">
        <v>69</v>
      </c>
      <c r="C124" s="140" t="s">
        <v>134</v>
      </c>
      <c r="D124" s="148" t="s">
        <v>487</v>
      </c>
      <c r="E124" s="148">
        <v>35</v>
      </c>
      <c r="F124" s="140"/>
    </row>
    <row r="125" spans="1:6" x14ac:dyDescent="0.25">
      <c r="A125" s="149">
        <v>43971</v>
      </c>
      <c r="B125" s="140">
        <v>70</v>
      </c>
      <c r="C125" s="140" t="s">
        <v>283</v>
      </c>
      <c r="D125" s="150" t="s">
        <v>461</v>
      </c>
      <c r="E125" s="148">
        <v>50.02</v>
      </c>
      <c r="F125" s="140"/>
    </row>
    <row r="126" spans="1:6" x14ac:dyDescent="0.25">
      <c r="A126" s="149">
        <v>43971</v>
      </c>
      <c r="B126" s="140"/>
      <c r="C126" s="140" t="s">
        <v>77</v>
      </c>
      <c r="D126" s="150" t="s">
        <v>110</v>
      </c>
      <c r="E126" s="148">
        <v>1</v>
      </c>
      <c r="F126" s="140"/>
    </row>
    <row r="127" spans="1:6" x14ac:dyDescent="0.25">
      <c r="A127" s="149">
        <v>43971</v>
      </c>
      <c r="B127" s="140">
        <v>71</v>
      </c>
      <c r="C127" s="140" t="s">
        <v>210</v>
      </c>
      <c r="D127" s="148" t="s">
        <v>454</v>
      </c>
      <c r="E127" s="148">
        <v>12.99</v>
      </c>
      <c r="F127" s="140"/>
    </row>
    <row r="128" spans="1:6" x14ac:dyDescent="0.25">
      <c r="A128" s="149">
        <v>43972</v>
      </c>
      <c r="B128" s="140">
        <v>72</v>
      </c>
      <c r="C128" s="140" t="s">
        <v>131</v>
      </c>
      <c r="D128" s="148" t="s">
        <v>488</v>
      </c>
      <c r="E128" s="148">
        <v>6.5</v>
      </c>
      <c r="F128" s="140"/>
    </row>
    <row r="129" spans="1:6" x14ac:dyDescent="0.25">
      <c r="A129" s="149">
        <v>43972</v>
      </c>
      <c r="B129" s="140">
        <v>73</v>
      </c>
      <c r="C129" s="140" t="s">
        <v>130</v>
      </c>
      <c r="D129" s="148" t="s">
        <v>489</v>
      </c>
      <c r="E129" s="148">
        <v>75</v>
      </c>
      <c r="F129" s="140"/>
    </row>
    <row r="130" spans="1:6" x14ac:dyDescent="0.25">
      <c r="A130" s="149">
        <v>43975</v>
      </c>
      <c r="B130" s="140">
        <v>74</v>
      </c>
      <c r="C130" s="140" t="s">
        <v>282</v>
      </c>
      <c r="D130" s="148" t="s">
        <v>454</v>
      </c>
      <c r="E130" s="148">
        <v>107.49</v>
      </c>
      <c r="F130" s="140"/>
    </row>
    <row r="131" spans="1:6" x14ac:dyDescent="0.25">
      <c r="A131" s="149">
        <v>43976</v>
      </c>
      <c r="B131" s="140">
        <v>75</v>
      </c>
      <c r="C131" s="140" t="s">
        <v>387</v>
      </c>
      <c r="D131" s="150" t="s">
        <v>448</v>
      </c>
      <c r="E131" s="148">
        <v>34.950000000000003</v>
      </c>
      <c r="F131" s="140"/>
    </row>
    <row r="132" spans="1:6" x14ac:dyDescent="0.25">
      <c r="A132" s="149">
        <v>43976</v>
      </c>
      <c r="B132" s="140"/>
      <c r="C132" s="140" t="s">
        <v>77</v>
      </c>
      <c r="D132" s="150" t="s">
        <v>110</v>
      </c>
      <c r="E132" s="148">
        <v>1</v>
      </c>
      <c r="F132" s="140"/>
    </row>
    <row r="133" spans="1:6" x14ac:dyDescent="0.25">
      <c r="A133" s="149">
        <v>43979</v>
      </c>
      <c r="B133" s="140">
        <v>76</v>
      </c>
      <c r="C133" s="140" t="s">
        <v>475</v>
      </c>
      <c r="D133" s="150" t="s">
        <v>490</v>
      </c>
      <c r="E133" s="148">
        <v>435.2</v>
      </c>
      <c r="F133" s="140"/>
    </row>
    <row r="134" spans="1:6" x14ac:dyDescent="0.25">
      <c r="A134" s="149">
        <v>43979</v>
      </c>
      <c r="B134" s="140"/>
      <c r="C134" s="140" t="s">
        <v>73</v>
      </c>
      <c r="D134" s="150" t="s">
        <v>110</v>
      </c>
      <c r="E134" s="148">
        <v>1</v>
      </c>
      <c r="F134" s="140"/>
    </row>
    <row r="135" spans="1:6" x14ac:dyDescent="0.25">
      <c r="A135" s="149">
        <v>43981</v>
      </c>
      <c r="B135" s="140">
        <v>77</v>
      </c>
      <c r="C135" s="140" t="s">
        <v>491</v>
      </c>
      <c r="D135" s="148" t="s">
        <v>451</v>
      </c>
      <c r="E135" s="148">
        <v>754.5</v>
      </c>
      <c r="F135" s="140"/>
    </row>
    <row r="136" spans="1:6" x14ac:dyDescent="0.25">
      <c r="A136" s="149">
        <v>43981</v>
      </c>
      <c r="B136" s="140">
        <v>78</v>
      </c>
      <c r="C136" s="140" t="s">
        <v>493</v>
      </c>
      <c r="D136" s="148" t="s">
        <v>450</v>
      </c>
      <c r="E136" s="148">
        <v>69.95</v>
      </c>
      <c r="F136" s="140"/>
    </row>
    <row r="137" spans="1:6" x14ac:dyDescent="0.25">
      <c r="A137" s="149">
        <v>43981</v>
      </c>
      <c r="B137" s="140">
        <v>79</v>
      </c>
      <c r="C137" s="140" t="s">
        <v>494</v>
      </c>
      <c r="D137" s="148" t="s">
        <v>450</v>
      </c>
      <c r="E137" s="148">
        <v>195.86</v>
      </c>
      <c r="F137" s="140"/>
    </row>
    <row r="138" spans="1:6" x14ac:dyDescent="0.25">
      <c r="A138" s="149">
        <v>43981</v>
      </c>
      <c r="B138" s="140">
        <v>80</v>
      </c>
      <c r="C138" s="140" t="s">
        <v>495</v>
      </c>
      <c r="D138" s="148" t="s">
        <v>452</v>
      </c>
      <c r="E138" s="148">
        <v>167.45</v>
      </c>
      <c r="F138" s="140"/>
    </row>
    <row r="139" spans="1:6" x14ac:dyDescent="0.25">
      <c r="A139" s="149">
        <v>43981</v>
      </c>
      <c r="B139" s="140">
        <v>81</v>
      </c>
      <c r="C139" s="140" t="s">
        <v>492</v>
      </c>
      <c r="D139" s="148" t="s">
        <v>496</v>
      </c>
      <c r="E139" s="148">
        <v>70.599999999999994</v>
      </c>
      <c r="F139" s="140"/>
    </row>
    <row r="140" spans="1:6" x14ac:dyDescent="0.25">
      <c r="A140" s="149">
        <v>43981</v>
      </c>
      <c r="B140" s="140">
        <v>82</v>
      </c>
      <c r="C140" s="140" t="s">
        <v>33</v>
      </c>
      <c r="D140" s="148" t="s">
        <v>497</v>
      </c>
      <c r="E140" s="148">
        <v>11</v>
      </c>
      <c r="F140" s="140"/>
    </row>
    <row r="141" spans="1:6" x14ac:dyDescent="0.25">
      <c r="A141" s="149">
        <v>43981</v>
      </c>
      <c r="B141" s="140">
        <v>83</v>
      </c>
      <c r="C141" s="140" t="s">
        <v>211</v>
      </c>
      <c r="D141" s="148" t="s">
        <v>498</v>
      </c>
      <c r="E141" s="148">
        <v>3.5</v>
      </c>
      <c r="F141" s="140"/>
    </row>
    <row r="142" spans="1:6" x14ac:dyDescent="0.25">
      <c r="A142" s="149">
        <v>43985</v>
      </c>
      <c r="B142" s="140"/>
      <c r="C142" s="140" t="s">
        <v>71</v>
      </c>
      <c r="D142" s="150" t="s">
        <v>110</v>
      </c>
      <c r="E142" s="148">
        <v>3.68</v>
      </c>
      <c r="F142" s="140"/>
    </row>
    <row r="143" spans="1:6" x14ac:dyDescent="0.25">
      <c r="A143" s="149">
        <v>43990</v>
      </c>
      <c r="B143" s="140">
        <v>84</v>
      </c>
      <c r="C143" s="148" t="s">
        <v>161</v>
      </c>
      <c r="D143" s="148" t="s">
        <v>298</v>
      </c>
      <c r="E143" s="148">
        <v>550</v>
      </c>
      <c r="F143" s="140"/>
    </row>
    <row r="144" spans="1:6" x14ac:dyDescent="0.25">
      <c r="A144" s="149">
        <v>43990</v>
      </c>
      <c r="B144" s="140"/>
      <c r="C144" s="148" t="s">
        <v>90</v>
      </c>
      <c r="D144" s="148" t="s">
        <v>110</v>
      </c>
      <c r="E144" s="148">
        <v>1</v>
      </c>
      <c r="F144" s="140"/>
    </row>
    <row r="145" spans="1:6" x14ac:dyDescent="0.25">
      <c r="A145" s="149">
        <v>43990</v>
      </c>
      <c r="B145" s="140">
        <v>85</v>
      </c>
      <c r="C145" s="140" t="s">
        <v>149</v>
      </c>
      <c r="D145" s="148" t="s">
        <v>499</v>
      </c>
      <c r="E145" s="148">
        <v>48.96</v>
      </c>
      <c r="F145" s="140"/>
    </row>
    <row r="146" spans="1:6" x14ac:dyDescent="0.25">
      <c r="A146" s="149">
        <v>43990</v>
      </c>
      <c r="B146" s="140"/>
      <c r="C146" s="148" t="s">
        <v>164</v>
      </c>
      <c r="D146" s="148" t="s">
        <v>110</v>
      </c>
      <c r="E146" s="148">
        <v>8.33</v>
      </c>
      <c r="F146" s="140"/>
    </row>
    <row r="147" spans="1:6" x14ac:dyDescent="0.25">
      <c r="A147" s="149">
        <v>43991</v>
      </c>
      <c r="B147" s="140">
        <v>87</v>
      </c>
      <c r="C147" s="140" t="s">
        <v>176</v>
      </c>
      <c r="D147" s="148" t="s">
        <v>454</v>
      </c>
      <c r="E147" s="148">
        <v>51.01</v>
      </c>
      <c r="F147" s="140"/>
    </row>
    <row r="148" spans="1:6" x14ac:dyDescent="0.25">
      <c r="A148" s="149">
        <v>43993</v>
      </c>
      <c r="B148" s="140">
        <v>88</v>
      </c>
      <c r="C148" s="140" t="s">
        <v>156</v>
      </c>
      <c r="D148" s="148" t="s">
        <v>500</v>
      </c>
      <c r="E148" s="148">
        <v>61.65</v>
      </c>
      <c r="F148" s="140"/>
    </row>
    <row r="149" spans="1:6" x14ac:dyDescent="0.25">
      <c r="A149" s="149">
        <v>43997</v>
      </c>
      <c r="B149" s="140">
        <v>90</v>
      </c>
      <c r="C149" s="140" t="s">
        <v>277</v>
      </c>
      <c r="D149" s="148" t="s">
        <v>501</v>
      </c>
      <c r="E149" s="148">
        <v>75</v>
      </c>
      <c r="F149" s="140"/>
    </row>
    <row r="150" spans="1:6" x14ac:dyDescent="0.25">
      <c r="A150" s="149">
        <v>43997</v>
      </c>
      <c r="B150" s="140">
        <v>91</v>
      </c>
      <c r="C150" s="140" t="s">
        <v>76</v>
      </c>
      <c r="D150" s="150" t="s">
        <v>461</v>
      </c>
      <c r="E150" s="148">
        <v>40.89</v>
      </c>
      <c r="F150" s="140"/>
    </row>
    <row r="151" spans="1:6" x14ac:dyDescent="0.25">
      <c r="A151" s="149">
        <v>43997</v>
      </c>
      <c r="B151" s="140"/>
      <c r="C151" s="140" t="s">
        <v>77</v>
      </c>
      <c r="D151" s="150" t="s">
        <v>110</v>
      </c>
      <c r="E151" s="148">
        <v>1</v>
      </c>
      <c r="F151" s="140"/>
    </row>
    <row r="152" spans="1:6" x14ac:dyDescent="0.25">
      <c r="A152" s="149">
        <v>43997</v>
      </c>
      <c r="B152" s="152">
        <v>92</v>
      </c>
      <c r="C152" s="140" t="s">
        <v>166</v>
      </c>
      <c r="D152" s="150" t="s">
        <v>480</v>
      </c>
      <c r="E152" s="148">
        <v>109</v>
      </c>
      <c r="F152" s="140"/>
    </row>
    <row r="153" spans="1:6" x14ac:dyDescent="0.25">
      <c r="A153" s="149">
        <v>43999</v>
      </c>
      <c r="B153" s="152">
        <v>93</v>
      </c>
      <c r="C153" s="140" t="s">
        <v>299</v>
      </c>
      <c r="D153" s="150" t="s">
        <v>300</v>
      </c>
      <c r="E153" s="148">
        <v>35.22</v>
      </c>
      <c r="F153" s="140" t="s">
        <v>675</v>
      </c>
    </row>
    <row r="154" spans="1:6" x14ac:dyDescent="0.25">
      <c r="A154" s="149">
        <v>44001</v>
      </c>
      <c r="B154" s="140">
        <v>94</v>
      </c>
      <c r="C154" s="140" t="s">
        <v>503</v>
      </c>
      <c r="D154" s="150" t="s">
        <v>502</v>
      </c>
      <c r="E154" s="148">
        <v>106</v>
      </c>
      <c r="F154" s="140"/>
    </row>
    <row r="155" spans="1:6" x14ac:dyDescent="0.25">
      <c r="A155" s="149">
        <v>44001</v>
      </c>
      <c r="B155" s="140">
        <v>95</v>
      </c>
      <c r="C155" s="140" t="s">
        <v>475</v>
      </c>
      <c r="D155" s="150" t="s">
        <v>504</v>
      </c>
      <c r="E155" s="148">
        <v>528</v>
      </c>
      <c r="F155" s="140"/>
    </row>
    <row r="156" spans="1:6" x14ac:dyDescent="0.25">
      <c r="A156" s="149">
        <v>44001</v>
      </c>
      <c r="B156" s="140">
        <v>96</v>
      </c>
      <c r="C156" s="140" t="s">
        <v>288</v>
      </c>
      <c r="D156" s="150" t="s">
        <v>505</v>
      </c>
      <c r="E156" s="148">
        <v>600</v>
      </c>
      <c r="F156" s="140"/>
    </row>
    <row r="157" spans="1:6" x14ac:dyDescent="0.25">
      <c r="A157" s="149">
        <v>44001</v>
      </c>
      <c r="B157" s="140"/>
      <c r="C157" s="140" t="s">
        <v>90</v>
      </c>
      <c r="D157" s="150" t="s">
        <v>110</v>
      </c>
      <c r="E157" s="148">
        <v>3</v>
      </c>
      <c r="F157" s="140"/>
    </row>
    <row r="158" spans="1:6" x14ac:dyDescent="0.25">
      <c r="A158" s="149">
        <v>44003</v>
      </c>
      <c r="B158" s="140">
        <v>97</v>
      </c>
      <c r="C158" s="140" t="s">
        <v>175</v>
      </c>
      <c r="D158" s="148" t="s">
        <v>454</v>
      </c>
      <c r="E158" s="148">
        <v>14.29</v>
      </c>
      <c r="F158" s="140"/>
    </row>
    <row r="159" spans="1:6" x14ac:dyDescent="0.25">
      <c r="A159" s="149">
        <v>44004</v>
      </c>
      <c r="B159" s="140">
        <v>98</v>
      </c>
      <c r="C159" s="140" t="s">
        <v>200</v>
      </c>
      <c r="D159" s="148" t="s">
        <v>446</v>
      </c>
      <c r="E159" s="148">
        <v>9.5</v>
      </c>
      <c r="F159" s="140"/>
    </row>
    <row r="160" spans="1:6" x14ac:dyDescent="0.25">
      <c r="A160" s="149">
        <v>44006</v>
      </c>
      <c r="B160" s="140">
        <v>99</v>
      </c>
      <c r="C160" s="140" t="s">
        <v>93</v>
      </c>
      <c r="D160" s="150" t="s">
        <v>483</v>
      </c>
      <c r="E160" s="148">
        <v>43.6</v>
      </c>
      <c r="F160" s="140"/>
    </row>
    <row r="161" spans="1:6" x14ac:dyDescent="0.25">
      <c r="A161" s="149">
        <v>44006</v>
      </c>
      <c r="B161" s="140"/>
      <c r="C161" s="140" t="s">
        <v>90</v>
      </c>
      <c r="D161" s="150" t="s">
        <v>110</v>
      </c>
      <c r="E161" s="148">
        <v>1</v>
      </c>
      <c r="F161" s="140"/>
    </row>
    <row r="162" spans="1:6" x14ac:dyDescent="0.25">
      <c r="A162" s="149">
        <v>44007</v>
      </c>
      <c r="B162" s="140">
        <v>100</v>
      </c>
      <c r="C162" s="140" t="s">
        <v>506</v>
      </c>
      <c r="D162" s="150" t="s">
        <v>507</v>
      </c>
      <c r="E162" s="148">
        <v>63</v>
      </c>
      <c r="F162" s="140"/>
    </row>
    <row r="163" spans="1:6" x14ac:dyDescent="0.25">
      <c r="A163" s="149">
        <v>44007</v>
      </c>
      <c r="B163" s="140"/>
      <c r="C163" s="140" t="s">
        <v>90</v>
      </c>
      <c r="D163" s="150" t="s">
        <v>110</v>
      </c>
      <c r="E163" s="148">
        <v>1</v>
      </c>
      <c r="F163" s="140"/>
    </row>
    <row r="164" spans="1:6" x14ac:dyDescent="0.25">
      <c r="A164" s="149">
        <v>44007</v>
      </c>
      <c r="B164" s="140">
        <v>101</v>
      </c>
      <c r="C164" s="140" t="s">
        <v>387</v>
      </c>
      <c r="D164" s="150" t="s">
        <v>448</v>
      </c>
      <c r="E164" s="148">
        <v>34.97</v>
      </c>
      <c r="F164" s="140"/>
    </row>
    <row r="165" spans="1:6" x14ac:dyDescent="0.25">
      <c r="A165" s="149">
        <v>44007</v>
      </c>
      <c r="B165" s="140"/>
      <c r="C165" s="140" t="s">
        <v>77</v>
      </c>
      <c r="D165" s="150" t="s">
        <v>110</v>
      </c>
      <c r="E165" s="148">
        <v>1</v>
      </c>
      <c r="F165" s="140"/>
    </row>
    <row r="166" spans="1:6" x14ac:dyDescent="0.25">
      <c r="A166" s="149">
        <v>44010</v>
      </c>
      <c r="B166" s="140">
        <v>102</v>
      </c>
      <c r="C166" s="140" t="s">
        <v>158</v>
      </c>
      <c r="D166" s="148" t="s">
        <v>454</v>
      </c>
      <c r="E166" s="148">
        <v>139.88</v>
      </c>
      <c r="F166" s="140"/>
    </row>
    <row r="167" spans="1:6" x14ac:dyDescent="0.25">
      <c r="A167" s="149">
        <v>44010</v>
      </c>
      <c r="B167" s="140">
        <v>103</v>
      </c>
      <c r="C167" s="140" t="s">
        <v>404</v>
      </c>
      <c r="D167" s="148" t="s">
        <v>454</v>
      </c>
      <c r="E167" s="150">
        <v>178.2</v>
      </c>
      <c r="F167" s="140"/>
    </row>
    <row r="168" spans="1:6" x14ac:dyDescent="0.25">
      <c r="A168" s="149">
        <v>44011</v>
      </c>
      <c r="B168" s="140">
        <v>104</v>
      </c>
      <c r="C168" s="140" t="s">
        <v>95</v>
      </c>
      <c r="D168" s="150" t="s">
        <v>472</v>
      </c>
      <c r="E168" s="148">
        <v>14.62</v>
      </c>
      <c r="F168" s="140"/>
    </row>
    <row r="169" spans="1:6" x14ac:dyDescent="0.25">
      <c r="A169" s="149">
        <v>44011</v>
      </c>
      <c r="B169" s="140"/>
      <c r="C169" s="140" t="s">
        <v>77</v>
      </c>
      <c r="D169" s="150" t="s">
        <v>110</v>
      </c>
      <c r="E169" s="148">
        <v>1</v>
      </c>
      <c r="F169" s="140"/>
    </row>
    <row r="170" spans="1:6" x14ac:dyDescent="0.25">
      <c r="A170" s="149">
        <v>44012</v>
      </c>
      <c r="B170" s="140">
        <v>106</v>
      </c>
      <c r="C170" s="140" t="s">
        <v>205</v>
      </c>
      <c r="D170" s="150" t="s">
        <v>472</v>
      </c>
      <c r="E170" s="148">
        <v>246.81</v>
      </c>
      <c r="F170" s="140"/>
    </row>
    <row r="171" spans="1:6" x14ac:dyDescent="0.25">
      <c r="A171" s="149">
        <v>44012</v>
      </c>
      <c r="B171" s="140">
        <v>108</v>
      </c>
      <c r="C171" s="140" t="s">
        <v>157</v>
      </c>
      <c r="D171" s="148" t="s">
        <v>454</v>
      </c>
      <c r="E171" s="148">
        <v>160.94999999999999</v>
      </c>
      <c r="F171" s="140"/>
    </row>
    <row r="172" spans="1:6" x14ac:dyDescent="0.25">
      <c r="A172" s="149">
        <v>44012</v>
      </c>
      <c r="B172" s="140">
        <v>109</v>
      </c>
      <c r="C172" s="140" t="s">
        <v>284</v>
      </c>
      <c r="D172" s="148" t="s">
        <v>508</v>
      </c>
      <c r="E172" s="148">
        <v>549</v>
      </c>
      <c r="F172" s="140"/>
    </row>
    <row r="173" spans="1:6" x14ac:dyDescent="0.25">
      <c r="A173" s="149">
        <v>44012</v>
      </c>
      <c r="B173" s="140">
        <v>110</v>
      </c>
      <c r="C173" s="140" t="s">
        <v>509</v>
      </c>
      <c r="D173" s="148" t="s">
        <v>450</v>
      </c>
      <c r="E173" s="148">
        <v>251.82</v>
      </c>
      <c r="F173" s="140"/>
    </row>
    <row r="174" spans="1:6" x14ac:dyDescent="0.25">
      <c r="A174" s="149">
        <v>44012</v>
      </c>
      <c r="B174" s="140">
        <v>111</v>
      </c>
      <c r="C174" s="140" t="s">
        <v>510</v>
      </c>
      <c r="D174" s="148" t="s">
        <v>451</v>
      </c>
      <c r="E174" s="148">
        <v>603.6</v>
      </c>
      <c r="F174" s="140"/>
    </row>
    <row r="175" spans="1:6" x14ac:dyDescent="0.25">
      <c r="A175" s="149">
        <v>44012</v>
      </c>
      <c r="B175" s="140">
        <v>112</v>
      </c>
      <c r="C175" s="140" t="s">
        <v>511</v>
      </c>
      <c r="D175" s="148" t="s">
        <v>452</v>
      </c>
      <c r="E175" s="148">
        <v>133.96</v>
      </c>
      <c r="F175" s="140"/>
    </row>
    <row r="176" spans="1:6" x14ac:dyDescent="0.25">
      <c r="A176" s="149">
        <v>44012</v>
      </c>
      <c r="B176" s="140">
        <v>113</v>
      </c>
      <c r="C176" s="140" t="s">
        <v>512</v>
      </c>
      <c r="D176" s="148" t="s">
        <v>485</v>
      </c>
      <c r="E176" s="148">
        <v>39.299999999999997</v>
      </c>
      <c r="F176" s="140"/>
    </row>
    <row r="177" spans="1:6" x14ac:dyDescent="0.25">
      <c r="A177" s="149"/>
      <c r="B177" s="140"/>
      <c r="C177" s="148"/>
      <c r="D177" s="148"/>
      <c r="E177" s="148"/>
      <c r="F177" s="140"/>
    </row>
    <row r="178" spans="1:6" x14ac:dyDescent="0.25">
      <c r="A178" s="140"/>
      <c r="B178" s="140"/>
      <c r="C178" s="140"/>
      <c r="D178" s="140"/>
      <c r="E178" s="148"/>
      <c r="F178" s="140"/>
    </row>
    <row r="179" spans="1:6" x14ac:dyDescent="0.25">
      <c r="A179" s="140"/>
      <c r="B179" s="140"/>
      <c r="C179" s="153" t="s">
        <v>296</v>
      </c>
      <c r="D179" s="140"/>
      <c r="E179" s="154">
        <f>SUM(E99:E177)</f>
        <v>24900.980000000007</v>
      </c>
      <c r="F179" s="140"/>
    </row>
    <row r="180" spans="1:6" x14ac:dyDescent="0.25">
      <c r="A180" s="140"/>
      <c r="B180" s="140"/>
      <c r="C180" s="140"/>
      <c r="D180" s="140"/>
      <c r="E180" s="148"/>
      <c r="F180" s="140"/>
    </row>
    <row r="181" spans="1:6" x14ac:dyDescent="0.25">
      <c r="A181" s="140"/>
      <c r="B181" s="140"/>
      <c r="C181" s="140"/>
      <c r="D181" s="140"/>
      <c r="E181" s="148"/>
      <c r="F181" s="140"/>
    </row>
    <row r="182" spans="1:6" x14ac:dyDescent="0.25">
      <c r="A182" s="155" t="s">
        <v>293</v>
      </c>
      <c r="B182" s="155"/>
      <c r="C182" s="156"/>
      <c r="D182" s="156"/>
      <c r="E182" s="157"/>
      <c r="F182" s="140"/>
    </row>
    <row r="183" spans="1:6" x14ac:dyDescent="0.25">
      <c r="A183" s="155" t="s">
        <v>0</v>
      </c>
      <c r="B183" s="158" t="s">
        <v>11</v>
      </c>
      <c r="C183" s="159" t="s">
        <v>12</v>
      </c>
      <c r="D183" s="160" t="s">
        <v>13</v>
      </c>
      <c r="E183" s="161" t="s">
        <v>14</v>
      </c>
      <c r="F183" s="140"/>
    </row>
    <row r="184" spans="1:6" x14ac:dyDescent="0.25">
      <c r="A184" s="143"/>
      <c r="B184" s="144"/>
      <c r="C184" s="145"/>
      <c r="D184" s="146"/>
      <c r="E184" s="147"/>
      <c r="F184" s="140"/>
    </row>
    <row r="185" spans="1:6" x14ac:dyDescent="0.25">
      <c r="A185" s="140"/>
      <c r="B185" s="140"/>
      <c r="C185" s="140" t="s">
        <v>80</v>
      </c>
      <c r="D185" s="140"/>
      <c r="E185" s="148">
        <f>E179</f>
        <v>24900.980000000007</v>
      </c>
      <c r="F185" s="140"/>
    </row>
    <row r="186" spans="1:6" x14ac:dyDescent="0.25">
      <c r="A186" s="149">
        <v>44015</v>
      </c>
      <c r="B186" s="140">
        <v>114</v>
      </c>
      <c r="C186" s="140" t="s">
        <v>161</v>
      </c>
      <c r="D186" s="150" t="s">
        <v>298</v>
      </c>
      <c r="E186" s="148">
        <v>350</v>
      </c>
      <c r="F186" s="140"/>
    </row>
    <row r="187" spans="1:6" x14ac:dyDescent="0.25">
      <c r="A187" s="149">
        <v>44015</v>
      </c>
      <c r="B187" s="140"/>
      <c r="C187" s="140" t="s">
        <v>73</v>
      </c>
      <c r="D187" s="150" t="s">
        <v>110</v>
      </c>
      <c r="E187" s="148">
        <v>1</v>
      </c>
      <c r="F187" s="140"/>
    </row>
    <row r="188" spans="1:6" x14ac:dyDescent="0.25">
      <c r="A188" s="149">
        <v>44015</v>
      </c>
      <c r="B188" s="140">
        <v>115</v>
      </c>
      <c r="C188" s="140" t="s">
        <v>513</v>
      </c>
      <c r="D188" s="150" t="s">
        <v>461</v>
      </c>
      <c r="E188" s="148">
        <v>51.42</v>
      </c>
      <c r="F188" s="140"/>
    </row>
    <row r="189" spans="1:6" x14ac:dyDescent="0.25">
      <c r="A189" s="149">
        <v>44015</v>
      </c>
      <c r="B189" s="140"/>
      <c r="C189" s="140" t="s">
        <v>77</v>
      </c>
      <c r="D189" s="150" t="s">
        <v>110</v>
      </c>
      <c r="E189" s="148">
        <v>1</v>
      </c>
      <c r="F189" s="140"/>
    </row>
    <row r="190" spans="1:6" x14ac:dyDescent="0.25">
      <c r="A190" s="149">
        <v>44015</v>
      </c>
      <c r="B190" s="140">
        <v>116</v>
      </c>
      <c r="C190" s="140" t="s">
        <v>201</v>
      </c>
      <c r="D190" s="150" t="s">
        <v>514</v>
      </c>
      <c r="E190" s="148">
        <v>29.1</v>
      </c>
      <c r="F190" s="140"/>
    </row>
    <row r="191" spans="1:6" x14ac:dyDescent="0.25">
      <c r="A191" s="149">
        <v>44015</v>
      </c>
      <c r="B191" s="140">
        <v>117</v>
      </c>
      <c r="C191" s="140" t="s">
        <v>201</v>
      </c>
      <c r="D191" s="150" t="s">
        <v>514</v>
      </c>
      <c r="E191" s="148">
        <v>9.4</v>
      </c>
      <c r="F191" s="140"/>
    </row>
    <row r="192" spans="1:6" x14ac:dyDescent="0.25">
      <c r="A192" s="149">
        <v>44015</v>
      </c>
      <c r="B192" s="140"/>
      <c r="C192" s="140" t="s">
        <v>191</v>
      </c>
      <c r="D192" s="150" t="s">
        <v>110</v>
      </c>
      <c r="E192" s="148">
        <v>2.2000000000000002</v>
      </c>
      <c r="F192" s="140"/>
    </row>
    <row r="193" spans="1:6" x14ac:dyDescent="0.25">
      <c r="A193" s="149">
        <v>44015</v>
      </c>
      <c r="B193" s="140">
        <v>118</v>
      </c>
      <c r="C193" s="140" t="s">
        <v>93</v>
      </c>
      <c r="D193" s="148" t="s">
        <v>515</v>
      </c>
      <c r="E193" s="148">
        <v>58.15</v>
      </c>
      <c r="F193" s="140"/>
    </row>
    <row r="194" spans="1:6" x14ac:dyDescent="0.25">
      <c r="A194" s="149">
        <v>44015</v>
      </c>
      <c r="B194" s="140"/>
      <c r="C194" s="140" t="s">
        <v>71</v>
      </c>
      <c r="D194" s="150" t="s">
        <v>110</v>
      </c>
      <c r="E194" s="148">
        <v>3.68</v>
      </c>
      <c r="F194" s="140"/>
    </row>
    <row r="195" spans="1:6" x14ac:dyDescent="0.25">
      <c r="A195" s="149">
        <v>44018</v>
      </c>
      <c r="B195" s="140">
        <v>119</v>
      </c>
      <c r="C195" s="140" t="s">
        <v>178</v>
      </c>
      <c r="D195" s="148" t="s">
        <v>454</v>
      </c>
      <c r="E195" s="148">
        <v>44.5</v>
      </c>
      <c r="F195" s="140"/>
    </row>
    <row r="196" spans="1:6" x14ac:dyDescent="0.25">
      <c r="A196" s="149">
        <v>44018</v>
      </c>
      <c r="B196" s="140"/>
      <c r="C196" s="140" t="s">
        <v>89</v>
      </c>
      <c r="D196" s="150" t="s">
        <v>110</v>
      </c>
      <c r="E196" s="148">
        <v>34.97</v>
      </c>
      <c r="F196" s="140"/>
    </row>
    <row r="197" spans="1:6" x14ac:dyDescent="0.25">
      <c r="A197" s="149">
        <v>44018</v>
      </c>
      <c r="B197" s="140"/>
      <c r="C197" s="140" t="s">
        <v>190</v>
      </c>
      <c r="D197" s="150" t="s">
        <v>110</v>
      </c>
      <c r="E197" s="148">
        <v>8.33</v>
      </c>
      <c r="F197" s="140"/>
    </row>
    <row r="198" spans="1:6" x14ac:dyDescent="0.25">
      <c r="A198" s="149">
        <v>44020</v>
      </c>
      <c r="B198" s="140">
        <v>120</v>
      </c>
      <c r="C198" s="140" t="s">
        <v>179</v>
      </c>
      <c r="D198" s="148" t="s">
        <v>516</v>
      </c>
      <c r="E198" s="148">
        <v>2.0499999999999998</v>
      </c>
      <c r="F198" s="140"/>
    </row>
    <row r="199" spans="1:6" x14ac:dyDescent="0.25">
      <c r="A199" s="149">
        <v>44026</v>
      </c>
      <c r="B199" s="140">
        <v>121</v>
      </c>
      <c r="C199" s="140" t="s">
        <v>429</v>
      </c>
      <c r="D199" s="150" t="s">
        <v>110</v>
      </c>
      <c r="E199" s="148">
        <v>132</v>
      </c>
      <c r="F199" s="140"/>
    </row>
    <row r="200" spans="1:6" x14ac:dyDescent="0.25">
      <c r="A200" s="149">
        <v>44026</v>
      </c>
      <c r="B200" s="140">
        <v>122</v>
      </c>
      <c r="C200" s="140" t="s">
        <v>180</v>
      </c>
      <c r="D200" s="148" t="s">
        <v>517</v>
      </c>
      <c r="E200" s="148">
        <v>190</v>
      </c>
      <c r="F200" s="140"/>
    </row>
    <row r="201" spans="1:6" x14ac:dyDescent="0.25">
      <c r="A201" s="149">
        <v>44026</v>
      </c>
      <c r="B201" s="140">
        <v>123</v>
      </c>
      <c r="C201" s="140" t="s">
        <v>64</v>
      </c>
      <c r="D201" s="148" t="s">
        <v>516</v>
      </c>
      <c r="E201" s="148">
        <v>10.58</v>
      </c>
      <c r="F201" s="140"/>
    </row>
    <row r="202" spans="1:6" x14ac:dyDescent="0.25">
      <c r="A202" s="149">
        <v>44026</v>
      </c>
      <c r="B202" s="140">
        <v>124</v>
      </c>
      <c r="C202" s="140" t="s">
        <v>410</v>
      </c>
      <c r="D202" s="148" t="s">
        <v>516</v>
      </c>
      <c r="E202" s="148">
        <v>150.68</v>
      </c>
      <c r="F202" s="140"/>
    </row>
    <row r="203" spans="1:6" x14ac:dyDescent="0.25">
      <c r="A203" s="149">
        <v>44027</v>
      </c>
      <c r="B203" s="140">
        <v>125</v>
      </c>
      <c r="C203" s="140" t="s">
        <v>246</v>
      </c>
      <c r="D203" s="148" t="s">
        <v>518</v>
      </c>
      <c r="E203" s="148">
        <v>16</v>
      </c>
      <c r="F203" s="140"/>
    </row>
    <row r="204" spans="1:6" x14ac:dyDescent="0.25">
      <c r="A204" s="149">
        <v>44027</v>
      </c>
      <c r="B204" s="140"/>
      <c r="C204" s="140" t="s">
        <v>87</v>
      </c>
      <c r="D204" s="150" t="s">
        <v>110</v>
      </c>
      <c r="E204" s="148">
        <v>0.85</v>
      </c>
      <c r="F204" s="140"/>
    </row>
    <row r="205" spans="1:6" x14ac:dyDescent="0.25">
      <c r="A205" s="149">
        <v>44029</v>
      </c>
      <c r="B205" s="140">
        <v>126</v>
      </c>
      <c r="C205" s="140" t="s">
        <v>64</v>
      </c>
      <c r="D205" s="148" t="s">
        <v>535</v>
      </c>
      <c r="E205" s="148">
        <v>26.78</v>
      </c>
      <c r="F205" s="140"/>
    </row>
    <row r="206" spans="1:6" x14ac:dyDescent="0.25">
      <c r="A206" s="149">
        <v>44035</v>
      </c>
      <c r="B206" s="140">
        <v>127</v>
      </c>
      <c r="C206" s="140" t="s">
        <v>198</v>
      </c>
      <c r="D206" s="148" t="s">
        <v>607</v>
      </c>
      <c r="E206" s="148">
        <v>82.96</v>
      </c>
      <c r="F206" s="140"/>
    </row>
    <row r="207" spans="1:6" x14ac:dyDescent="0.25">
      <c r="A207" s="149">
        <v>44039</v>
      </c>
      <c r="B207" s="140">
        <v>128</v>
      </c>
      <c r="C207" s="140" t="s">
        <v>387</v>
      </c>
      <c r="D207" s="150" t="s">
        <v>448</v>
      </c>
      <c r="E207" s="148">
        <v>36.770000000000003</v>
      </c>
      <c r="F207" s="140"/>
    </row>
    <row r="208" spans="1:6" x14ac:dyDescent="0.25">
      <c r="A208" s="149">
        <v>44039</v>
      </c>
      <c r="B208" s="140"/>
      <c r="C208" s="140" t="s">
        <v>191</v>
      </c>
      <c r="D208" s="150" t="s">
        <v>110</v>
      </c>
      <c r="E208" s="148">
        <v>1</v>
      </c>
      <c r="F208" s="140"/>
    </row>
    <row r="209" spans="1:6" x14ac:dyDescent="0.25">
      <c r="A209" s="149">
        <v>44041</v>
      </c>
      <c r="B209" s="140">
        <v>129</v>
      </c>
      <c r="C209" s="140" t="s">
        <v>33</v>
      </c>
      <c r="D209" s="148" t="s">
        <v>497</v>
      </c>
      <c r="E209" s="148">
        <v>8</v>
      </c>
      <c r="F209" s="140"/>
    </row>
    <row r="210" spans="1:6" x14ac:dyDescent="0.25">
      <c r="A210" s="149">
        <v>44041</v>
      </c>
      <c r="B210" s="140">
        <v>130</v>
      </c>
      <c r="C210" s="140" t="s">
        <v>520</v>
      </c>
      <c r="D210" s="148" t="s">
        <v>450</v>
      </c>
      <c r="E210" s="148">
        <v>265.81</v>
      </c>
      <c r="F210" s="140"/>
    </row>
    <row r="211" spans="1:6" x14ac:dyDescent="0.25">
      <c r="A211" s="149">
        <v>44041</v>
      </c>
      <c r="B211" s="140">
        <v>131</v>
      </c>
      <c r="C211" s="140" t="s">
        <v>520</v>
      </c>
      <c r="D211" s="148" t="s">
        <v>519</v>
      </c>
      <c r="E211" s="148">
        <v>603.6</v>
      </c>
      <c r="F211" s="140"/>
    </row>
    <row r="212" spans="1:6" x14ac:dyDescent="0.25">
      <c r="A212" s="149">
        <v>44041</v>
      </c>
      <c r="B212" s="140">
        <v>132</v>
      </c>
      <c r="C212" s="140" t="s">
        <v>520</v>
      </c>
      <c r="D212" s="148" t="s">
        <v>452</v>
      </c>
      <c r="E212" s="148">
        <v>200.94</v>
      </c>
      <c r="F212" s="140"/>
    </row>
    <row r="213" spans="1:6" x14ac:dyDescent="0.25">
      <c r="A213" s="149">
        <v>44046</v>
      </c>
      <c r="B213" s="140">
        <v>133</v>
      </c>
      <c r="C213" s="140" t="s">
        <v>521</v>
      </c>
      <c r="D213" s="150" t="s">
        <v>298</v>
      </c>
      <c r="E213" s="148">
        <v>350</v>
      </c>
      <c r="F213" s="140"/>
    </row>
    <row r="214" spans="1:6" x14ac:dyDescent="0.25">
      <c r="A214" s="149">
        <v>44046</v>
      </c>
      <c r="B214" s="140"/>
      <c r="C214" s="140" t="s">
        <v>194</v>
      </c>
      <c r="D214" s="150" t="s">
        <v>110</v>
      </c>
      <c r="E214" s="148">
        <v>1</v>
      </c>
      <c r="F214" s="140"/>
    </row>
    <row r="215" spans="1:6" x14ac:dyDescent="0.25">
      <c r="A215" s="149">
        <v>44046</v>
      </c>
      <c r="B215" s="140">
        <v>134</v>
      </c>
      <c r="C215" s="140" t="s">
        <v>201</v>
      </c>
      <c r="D215" s="150" t="s">
        <v>514</v>
      </c>
      <c r="E215" s="148">
        <v>117</v>
      </c>
      <c r="F215" s="140"/>
    </row>
    <row r="216" spans="1:6" x14ac:dyDescent="0.25">
      <c r="A216" s="149">
        <v>44046</v>
      </c>
      <c r="B216" s="140"/>
      <c r="C216" s="140" t="s">
        <v>195</v>
      </c>
      <c r="D216" s="150" t="s">
        <v>110</v>
      </c>
      <c r="E216" s="148">
        <v>1.1000000000000001</v>
      </c>
      <c r="F216" s="140"/>
    </row>
    <row r="217" spans="1:6" x14ac:dyDescent="0.25">
      <c r="A217" s="149">
        <v>44046</v>
      </c>
      <c r="B217" s="140">
        <v>135</v>
      </c>
      <c r="C217" s="140" t="s">
        <v>76</v>
      </c>
      <c r="D217" s="150" t="s">
        <v>483</v>
      </c>
      <c r="E217" s="148">
        <v>76.739999999999995</v>
      </c>
      <c r="F217" s="140"/>
    </row>
    <row r="218" spans="1:6" x14ac:dyDescent="0.25">
      <c r="A218" s="149">
        <v>44047</v>
      </c>
      <c r="B218" s="140"/>
      <c r="C218" s="140" t="s">
        <v>71</v>
      </c>
      <c r="D218" s="150" t="s">
        <v>110</v>
      </c>
      <c r="E218" s="148">
        <v>3.68</v>
      </c>
      <c r="F218" s="140"/>
    </row>
    <row r="219" spans="1:6" x14ac:dyDescent="0.25">
      <c r="A219" s="149">
        <v>44049</v>
      </c>
      <c r="B219" s="140">
        <v>136</v>
      </c>
      <c r="C219" s="140" t="s">
        <v>76</v>
      </c>
      <c r="D219" s="150" t="s">
        <v>461</v>
      </c>
      <c r="E219" s="148">
        <v>55.62</v>
      </c>
      <c r="F219" s="140"/>
    </row>
    <row r="220" spans="1:6" x14ac:dyDescent="0.25">
      <c r="A220" s="149">
        <v>44049</v>
      </c>
      <c r="B220" s="140"/>
      <c r="C220" s="140" t="s">
        <v>195</v>
      </c>
      <c r="D220" s="150" t="s">
        <v>110</v>
      </c>
      <c r="E220" s="148">
        <v>1</v>
      </c>
      <c r="F220" s="140"/>
    </row>
    <row r="221" spans="1:6" x14ac:dyDescent="0.25">
      <c r="A221" s="149">
        <v>44050</v>
      </c>
      <c r="B221" s="140"/>
      <c r="C221" s="140" t="s">
        <v>190</v>
      </c>
      <c r="D221" s="150" t="s">
        <v>110</v>
      </c>
      <c r="E221" s="148">
        <v>8.33</v>
      </c>
      <c r="F221" s="140"/>
    </row>
    <row r="222" spans="1:6" x14ac:dyDescent="0.25">
      <c r="A222" s="149">
        <v>44052</v>
      </c>
      <c r="B222" s="140">
        <v>137</v>
      </c>
      <c r="C222" s="140" t="s">
        <v>301</v>
      </c>
      <c r="D222" s="150" t="s">
        <v>454</v>
      </c>
      <c r="E222" s="148">
        <v>37.700000000000003</v>
      </c>
      <c r="F222" s="140" t="s">
        <v>675</v>
      </c>
    </row>
    <row r="223" spans="1:6" x14ac:dyDescent="0.25">
      <c r="A223" s="149">
        <v>44062</v>
      </c>
      <c r="B223" s="140" t="s">
        <v>608</v>
      </c>
      <c r="C223" s="140" t="s">
        <v>127</v>
      </c>
      <c r="D223" s="148" t="s">
        <v>454</v>
      </c>
      <c r="E223" s="148">
        <v>84.22</v>
      </c>
      <c r="F223" s="140"/>
    </row>
    <row r="224" spans="1:6" x14ac:dyDescent="0.25">
      <c r="A224" s="149">
        <v>44063</v>
      </c>
      <c r="B224" s="140">
        <v>138</v>
      </c>
      <c r="C224" s="140" t="s">
        <v>523</v>
      </c>
      <c r="D224" s="148" t="s">
        <v>457</v>
      </c>
      <c r="E224" s="148">
        <v>17.600000000000001</v>
      </c>
      <c r="F224" s="140"/>
    </row>
    <row r="225" spans="1:6" x14ac:dyDescent="0.25">
      <c r="A225" s="149">
        <v>44068</v>
      </c>
      <c r="B225" s="140" t="s">
        <v>609</v>
      </c>
      <c r="C225" s="140" t="s">
        <v>203</v>
      </c>
      <c r="D225" s="148" t="s">
        <v>525</v>
      </c>
      <c r="E225" s="148">
        <v>60</v>
      </c>
      <c r="F225" s="140"/>
    </row>
    <row r="226" spans="1:6" x14ac:dyDescent="0.25">
      <c r="A226" s="149">
        <v>44068</v>
      </c>
      <c r="B226" s="140">
        <v>139</v>
      </c>
      <c r="C226" s="140" t="s">
        <v>387</v>
      </c>
      <c r="D226" s="150" t="s">
        <v>448</v>
      </c>
      <c r="E226" s="148">
        <v>34.950000000000003</v>
      </c>
      <c r="F226" s="140"/>
    </row>
    <row r="227" spans="1:6" x14ac:dyDescent="0.25">
      <c r="A227" s="149">
        <v>44068</v>
      </c>
      <c r="B227" s="140"/>
      <c r="C227" s="140" t="s">
        <v>195</v>
      </c>
      <c r="D227" s="150" t="s">
        <v>110</v>
      </c>
      <c r="E227" s="148">
        <v>1</v>
      </c>
      <c r="F227" s="140"/>
    </row>
    <row r="228" spans="1:6" x14ac:dyDescent="0.25">
      <c r="A228" s="149">
        <v>44068</v>
      </c>
      <c r="B228" s="140">
        <v>140</v>
      </c>
      <c r="C228" s="140" t="s">
        <v>93</v>
      </c>
      <c r="D228" s="150" t="s">
        <v>483</v>
      </c>
      <c r="E228" s="148">
        <v>48.92</v>
      </c>
      <c r="F228" s="140"/>
    </row>
    <row r="229" spans="1:6" x14ac:dyDescent="0.25">
      <c r="A229" s="149">
        <v>44068</v>
      </c>
      <c r="B229" s="140"/>
      <c r="C229" s="140" t="s">
        <v>195</v>
      </c>
      <c r="D229" s="150" t="s">
        <v>110</v>
      </c>
      <c r="E229" s="148">
        <v>1</v>
      </c>
      <c r="F229" s="140"/>
    </row>
    <row r="230" spans="1:6" x14ac:dyDescent="0.25">
      <c r="A230" s="149">
        <v>44070</v>
      </c>
      <c r="B230" s="140">
        <v>141</v>
      </c>
      <c r="C230" s="140" t="s">
        <v>33</v>
      </c>
      <c r="D230" s="148" t="s">
        <v>526</v>
      </c>
      <c r="E230" s="148">
        <v>16</v>
      </c>
      <c r="F230" s="140"/>
    </row>
    <row r="231" spans="1:6" x14ac:dyDescent="0.25">
      <c r="A231" s="149">
        <v>44070</v>
      </c>
      <c r="B231" s="140">
        <v>142</v>
      </c>
      <c r="C231" s="140" t="s">
        <v>64</v>
      </c>
      <c r="D231" s="148" t="s">
        <v>454</v>
      </c>
      <c r="E231" s="148">
        <v>86.05</v>
      </c>
      <c r="F231" s="140"/>
    </row>
    <row r="232" spans="1:6" x14ac:dyDescent="0.25">
      <c r="A232" s="149">
        <v>44070</v>
      </c>
      <c r="B232" s="140">
        <v>143</v>
      </c>
      <c r="C232" s="140" t="s">
        <v>205</v>
      </c>
      <c r="D232" s="150" t="s">
        <v>472</v>
      </c>
      <c r="E232" s="148">
        <v>195.62</v>
      </c>
      <c r="F232" s="140"/>
    </row>
    <row r="233" spans="1:6" x14ac:dyDescent="0.25">
      <c r="A233" s="149">
        <v>44070</v>
      </c>
      <c r="B233" s="140"/>
      <c r="C233" s="140" t="s">
        <v>195</v>
      </c>
      <c r="D233" s="150" t="s">
        <v>110</v>
      </c>
      <c r="E233" s="148">
        <v>1</v>
      </c>
      <c r="F233" s="140"/>
    </row>
    <row r="234" spans="1:6" x14ac:dyDescent="0.25">
      <c r="A234" s="149">
        <v>44070</v>
      </c>
      <c r="B234" s="140">
        <v>144</v>
      </c>
      <c r="C234" s="140" t="s">
        <v>204</v>
      </c>
      <c r="D234" s="150" t="s">
        <v>472</v>
      </c>
      <c r="E234" s="148">
        <v>12.36</v>
      </c>
      <c r="F234" s="140"/>
    </row>
    <row r="235" spans="1:6" x14ac:dyDescent="0.25">
      <c r="A235" s="149">
        <v>44070</v>
      </c>
      <c r="B235" s="140"/>
      <c r="C235" s="140" t="s">
        <v>195</v>
      </c>
      <c r="D235" s="150" t="s">
        <v>110</v>
      </c>
      <c r="E235" s="148">
        <v>1</v>
      </c>
      <c r="F235" s="140"/>
    </row>
    <row r="236" spans="1:6" x14ac:dyDescent="0.25">
      <c r="A236" s="149">
        <v>44072</v>
      </c>
      <c r="B236" s="140">
        <v>145</v>
      </c>
      <c r="C236" s="140" t="s">
        <v>197</v>
      </c>
      <c r="D236" s="148" t="s">
        <v>527</v>
      </c>
      <c r="E236" s="148">
        <v>29.6</v>
      </c>
      <c r="F236" s="140"/>
    </row>
    <row r="237" spans="1:6" x14ac:dyDescent="0.25">
      <c r="A237" s="149">
        <v>44073</v>
      </c>
      <c r="B237" s="140">
        <v>146</v>
      </c>
      <c r="C237" s="140" t="s">
        <v>64</v>
      </c>
      <c r="D237" s="148" t="s">
        <v>516</v>
      </c>
      <c r="E237" s="148">
        <v>58.29</v>
      </c>
      <c r="F237" s="140"/>
    </row>
    <row r="238" spans="1:6" x14ac:dyDescent="0.25">
      <c r="A238" s="149">
        <v>44074</v>
      </c>
      <c r="B238" s="140">
        <v>147</v>
      </c>
      <c r="C238" s="140" t="s">
        <v>528</v>
      </c>
      <c r="D238" s="148" t="s">
        <v>452</v>
      </c>
      <c r="E238" s="148">
        <v>100.47</v>
      </c>
      <c r="F238" s="140"/>
    </row>
    <row r="239" spans="1:6" x14ac:dyDescent="0.25">
      <c r="A239" s="149">
        <v>44074</v>
      </c>
      <c r="B239" s="140">
        <v>148</v>
      </c>
      <c r="C239" s="140" t="s">
        <v>105</v>
      </c>
      <c r="D239" s="150" t="s">
        <v>471</v>
      </c>
      <c r="E239" s="148">
        <v>83.83</v>
      </c>
      <c r="F239" s="140"/>
    </row>
    <row r="240" spans="1:6" x14ac:dyDescent="0.25">
      <c r="A240" s="149">
        <v>44074</v>
      </c>
      <c r="B240" s="140">
        <v>149</v>
      </c>
      <c r="C240" s="140" t="s">
        <v>302</v>
      </c>
      <c r="D240" s="150" t="s">
        <v>110</v>
      </c>
      <c r="E240" s="148">
        <v>10</v>
      </c>
      <c r="F240" s="140" t="s">
        <v>675</v>
      </c>
    </row>
    <row r="241" spans="1:6" x14ac:dyDescent="0.25">
      <c r="A241" s="149">
        <v>44075</v>
      </c>
      <c r="B241" s="140">
        <v>150</v>
      </c>
      <c r="C241" s="140" t="s">
        <v>418</v>
      </c>
      <c r="D241" s="148" t="s">
        <v>529</v>
      </c>
      <c r="E241" s="148">
        <v>19.8</v>
      </c>
      <c r="F241" s="140"/>
    </row>
    <row r="242" spans="1:6" x14ac:dyDescent="0.25">
      <c r="A242" s="149">
        <v>44076</v>
      </c>
      <c r="B242" s="140">
        <v>151</v>
      </c>
      <c r="C242" s="140" t="s">
        <v>530</v>
      </c>
      <c r="D242" s="150" t="s">
        <v>298</v>
      </c>
      <c r="E242" s="148">
        <v>350</v>
      </c>
      <c r="F242" s="140"/>
    </row>
    <row r="243" spans="1:6" x14ac:dyDescent="0.25">
      <c r="A243" s="149">
        <v>44076</v>
      </c>
      <c r="B243" s="140"/>
      <c r="C243" s="140" t="s">
        <v>255</v>
      </c>
      <c r="D243" s="150" t="s">
        <v>110</v>
      </c>
      <c r="E243" s="148">
        <v>1</v>
      </c>
      <c r="F243" s="140"/>
    </row>
    <row r="244" spans="1:6" x14ac:dyDescent="0.25">
      <c r="A244" s="149">
        <v>44076</v>
      </c>
      <c r="B244" s="140">
        <v>152</v>
      </c>
      <c r="C244" s="140" t="s">
        <v>534</v>
      </c>
      <c r="D244" s="150" t="s">
        <v>533</v>
      </c>
      <c r="E244" s="148">
        <v>780.05</v>
      </c>
      <c r="F244" s="140"/>
    </row>
    <row r="245" spans="1:6" x14ac:dyDescent="0.25">
      <c r="A245" s="149">
        <v>44076</v>
      </c>
      <c r="B245" s="140"/>
      <c r="C245" s="140" t="s">
        <v>255</v>
      </c>
      <c r="D245" s="150" t="s">
        <v>110</v>
      </c>
      <c r="E245" s="148">
        <v>1</v>
      </c>
      <c r="F245" s="140"/>
    </row>
    <row r="246" spans="1:6" x14ac:dyDescent="0.25">
      <c r="A246" s="149">
        <v>44077</v>
      </c>
      <c r="B246" s="140">
        <v>153</v>
      </c>
      <c r="C246" s="140" t="s">
        <v>532</v>
      </c>
      <c r="D246" s="150" t="s">
        <v>109</v>
      </c>
      <c r="E246" s="148">
        <v>42.99</v>
      </c>
      <c r="F246" s="140" t="s">
        <v>675</v>
      </c>
    </row>
    <row r="247" spans="1:6" x14ac:dyDescent="0.25">
      <c r="A247" s="149">
        <v>44078</v>
      </c>
      <c r="B247" s="140"/>
      <c r="C247" s="140" t="s">
        <v>71</v>
      </c>
      <c r="D247" s="150" t="s">
        <v>110</v>
      </c>
      <c r="E247" s="148">
        <v>3.68</v>
      </c>
      <c r="F247" s="140"/>
    </row>
    <row r="248" spans="1:6" x14ac:dyDescent="0.25">
      <c r="A248" s="149">
        <v>44081</v>
      </c>
      <c r="B248" s="140">
        <v>154</v>
      </c>
      <c r="C248" s="140" t="s">
        <v>206</v>
      </c>
      <c r="D248" s="148" t="s">
        <v>535</v>
      </c>
      <c r="E248" s="148">
        <v>45.3</v>
      </c>
      <c r="F248" s="140"/>
    </row>
    <row r="249" spans="1:6" x14ac:dyDescent="0.25">
      <c r="A249" s="149">
        <v>44081</v>
      </c>
      <c r="B249" s="140"/>
      <c r="C249" s="140" t="s">
        <v>257</v>
      </c>
      <c r="D249" s="150" t="s">
        <v>110</v>
      </c>
      <c r="E249" s="148">
        <v>8.33</v>
      </c>
      <c r="F249" s="140"/>
    </row>
    <row r="250" spans="1:6" x14ac:dyDescent="0.25">
      <c r="A250" s="149">
        <v>44082</v>
      </c>
      <c r="B250" s="140">
        <v>155</v>
      </c>
      <c r="C250" s="140" t="s">
        <v>536</v>
      </c>
      <c r="D250" s="148" t="s">
        <v>537</v>
      </c>
      <c r="E250" s="148">
        <v>3.5</v>
      </c>
      <c r="F250" s="140"/>
    </row>
    <row r="251" spans="1:6" x14ac:dyDescent="0.25">
      <c r="A251" s="149">
        <v>44082</v>
      </c>
      <c r="B251" s="140">
        <v>156</v>
      </c>
      <c r="C251" s="140" t="s">
        <v>76</v>
      </c>
      <c r="D251" s="150" t="s">
        <v>461</v>
      </c>
      <c r="E251" s="148">
        <v>50.46</v>
      </c>
      <c r="F251" s="140"/>
    </row>
    <row r="252" spans="1:6" x14ac:dyDescent="0.25">
      <c r="A252" s="149">
        <v>44082</v>
      </c>
      <c r="B252" s="140"/>
      <c r="C252" s="140" t="s">
        <v>258</v>
      </c>
      <c r="D252" s="150" t="s">
        <v>110</v>
      </c>
      <c r="E252" s="148">
        <v>1</v>
      </c>
      <c r="F252" s="140"/>
    </row>
    <row r="253" spans="1:6" x14ac:dyDescent="0.25">
      <c r="A253" s="149">
        <v>44083</v>
      </c>
      <c r="B253" s="140">
        <v>157</v>
      </c>
      <c r="C253" s="140" t="s">
        <v>207</v>
      </c>
      <c r="D253" s="148" t="s">
        <v>445</v>
      </c>
      <c r="E253" s="148">
        <v>9.5</v>
      </c>
      <c r="F253" s="140"/>
    </row>
    <row r="254" spans="1:6" x14ac:dyDescent="0.25">
      <c r="A254" s="149">
        <v>44083</v>
      </c>
      <c r="B254" s="140">
        <v>158</v>
      </c>
      <c r="C254" s="140" t="s">
        <v>206</v>
      </c>
      <c r="D254" s="148" t="s">
        <v>535</v>
      </c>
      <c r="E254" s="148">
        <v>31.63</v>
      </c>
      <c r="F254" s="140"/>
    </row>
    <row r="255" spans="1:6" x14ac:dyDescent="0.25">
      <c r="A255" s="149">
        <v>44083</v>
      </c>
      <c r="B255" s="140">
        <v>159</v>
      </c>
      <c r="C255" s="140" t="s">
        <v>289</v>
      </c>
      <c r="D255" s="148" t="s">
        <v>457</v>
      </c>
      <c r="E255" s="148">
        <v>30.22</v>
      </c>
      <c r="F255" s="140"/>
    </row>
    <row r="256" spans="1:6" x14ac:dyDescent="0.25">
      <c r="A256" s="149">
        <v>44083</v>
      </c>
      <c r="B256" s="140">
        <v>160</v>
      </c>
      <c r="C256" s="140" t="s">
        <v>64</v>
      </c>
      <c r="D256" s="148" t="s">
        <v>538</v>
      </c>
      <c r="E256" s="148">
        <v>4</v>
      </c>
      <c r="F256" s="140"/>
    </row>
    <row r="257" spans="1:6" x14ac:dyDescent="0.25">
      <c r="A257" s="149">
        <v>44084</v>
      </c>
      <c r="B257" s="140">
        <v>161</v>
      </c>
      <c r="C257" s="140" t="s">
        <v>33</v>
      </c>
      <c r="D257" s="148" t="s">
        <v>539</v>
      </c>
      <c r="E257" s="148">
        <v>14.4</v>
      </c>
      <c r="F257" s="140"/>
    </row>
    <row r="258" spans="1:6" x14ac:dyDescent="0.25">
      <c r="A258" s="149">
        <v>44085</v>
      </c>
      <c r="B258" s="140"/>
      <c r="C258" s="140" t="s">
        <v>262</v>
      </c>
      <c r="D258" s="150" t="s">
        <v>110</v>
      </c>
      <c r="E258" s="148">
        <v>0.85</v>
      </c>
      <c r="F258" s="140"/>
    </row>
    <row r="259" spans="1:6" x14ac:dyDescent="0.25">
      <c r="A259" s="149">
        <v>44089</v>
      </c>
      <c r="B259" s="140">
        <v>162</v>
      </c>
      <c r="C259" s="140" t="s">
        <v>610</v>
      </c>
      <c r="D259" s="150" t="s">
        <v>109</v>
      </c>
      <c r="E259" s="148">
        <v>20</v>
      </c>
      <c r="F259" s="140" t="s">
        <v>675</v>
      </c>
    </row>
    <row r="260" spans="1:6" x14ac:dyDescent="0.25">
      <c r="A260" s="149">
        <v>44090</v>
      </c>
      <c r="B260" s="140">
        <v>163</v>
      </c>
      <c r="C260" s="140" t="s">
        <v>148</v>
      </c>
      <c r="D260" s="148" t="s">
        <v>540</v>
      </c>
      <c r="E260" s="148">
        <v>31.1</v>
      </c>
      <c r="F260" s="140"/>
    </row>
    <row r="261" spans="1:6" x14ac:dyDescent="0.25">
      <c r="A261" s="149">
        <v>44090</v>
      </c>
      <c r="B261" s="140">
        <v>164</v>
      </c>
      <c r="C261" s="140" t="s">
        <v>531</v>
      </c>
      <c r="D261" s="148" t="s">
        <v>527</v>
      </c>
      <c r="E261" s="148">
        <v>24.05</v>
      </c>
      <c r="F261" s="140"/>
    </row>
    <row r="262" spans="1:6" x14ac:dyDescent="0.25">
      <c r="A262" s="149">
        <v>44099</v>
      </c>
      <c r="B262" s="140">
        <v>165</v>
      </c>
      <c r="C262" s="140" t="s">
        <v>387</v>
      </c>
      <c r="D262" s="150" t="s">
        <v>448</v>
      </c>
      <c r="E262" s="148">
        <v>34.950000000000003</v>
      </c>
      <c r="F262" s="140"/>
    </row>
    <row r="263" spans="1:6" x14ac:dyDescent="0.25">
      <c r="A263" s="149">
        <v>44099</v>
      </c>
      <c r="B263" s="140"/>
      <c r="C263" s="140" t="s">
        <v>258</v>
      </c>
      <c r="D263" s="150" t="s">
        <v>110</v>
      </c>
      <c r="E263" s="148">
        <v>1</v>
      </c>
      <c r="F263" s="140"/>
    </row>
    <row r="264" spans="1:6" x14ac:dyDescent="0.25">
      <c r="A264" s="149">
        <v>44100</v>
      </c>
      <c r="B264" s="140">
        <v>166</v>
      </c>
      <c r="C264" s="140" t="s">
        <v>64</v>
      </c>
      <c r="D264" s="148" t="s">
        <v>539</v>
      </c>
      <c r="E264" s="148">
        <v>26.2</v>
      </c>
      <c r="F264" s="140"/>
    </row>
    <row r="265" spans="1:6" x14ac:dyDescent="0.25">
      <c r="A265" s="149">
        <v>44101</v>
      </c>
      <c r="B265" s="140">
        <v>167</v>
      </c>
      <c r="C265" s="140" t="s">
        <v>233</v>
      </c>
      <c r="D265" s="148" t="s">
        <v>457</v>
      </c>
      <c r="E265" s="148">
        <v>10</v>
      </c>
      <c r="F265" s="140"/>
    </row>
    <row r="266" spans="1:6" x14ac:dyDescent="0.25">
      <c r="A266" s="149">
        <v>44104</v>
      </c>
      <c r="B266" s="140">
        <v>168</v>
      </c>
      <c r="C266" s="140" t="s">
        <v>541</v>
      </c>
      <c r="D266" s="148" t="s">
        <v>451</v>
      </c>
      <c r="E266" s="148">
        <v>754.5</v>
      </c>
      <c r="F266" s="140"/>
    </row>
    <row r="267" spans="1:6" x14ac:dyDescent="0.25">
      <c r="A267" s="149">
        <v>44104</v>
      </c>
      <c r="B267" s="140">
        <v>169</v>
      </c>
      <c r="C267" s="140" t="s">
        <v>242</v>
      </c>
      <c r="D267" s="148" t="s">
        <v>542</v>
      </c>
      <c r="E267" s="148">
        <v>500</v>
      </c>
      <c r="F267" s="140"/>
    </row>
    <row r="268" spans="1:6" x14ac:dyDescent="0.25">
      <c r="A268" s="149">
        <v>44104</v>
      </c>
      <c r="B268" s="140">
        <v>170</v>
      </c>
      <c r="C268" s="140" t="s">
        <v>541</v>
      </c>
      <c r="D268" s="148" t="s">
        <v>452</v>
      </c>
      <c r="E268" s="148">
        <v>133.96</v>
      </c>
      <c r="F268" s="140"/>
    </row>
    <row r="269" spans="1:6" x14ac:dyDescent="0.25">
      <c r="A269" s="149">
        <v>44104</v>
      </c>
      <c r="B269" s="140">
        <v>171</v>
      </c>
      <c r="C269" s="140" t="s">
        <v>541</v>
      </c>
      <c r="D269" s="148" t="s">
        <v>543</v>
      </c>
      <c r="E269" s="148">
        <v>195.86</v>
      </c>
      <c r="F269" s="140"/>
    </row>
    <row r="270" spans="1:6" x14ac:dyDescent="0.25">
      <c r="A270" s="140"/>
      <c r="B270" s="140"/>
      <c r="C270" s="140"/>
      <c r="D270" s="150"/>
      <c r="E270" s="148"/>
      <c r="F270" s="140"/>
    </row>
    <row r="271" spans="1:6" x14ac:dyDescent="0.25">
      <c r="A271" s="140"/>
      <c r="B271" s="140"/>
      <c r="C271" s="140"/>
      <c r="D271" s="150"/>
      <c r="E271" s="148"/>
      <c r="F271" s="140"/>
    </row>
    <row r="272" spans="1:6" x14ac:dyDescent="0.25">
      <c r="A272" s="140"/>
      <c r="B272" s="140"/>
      <c r="C272" s="153" t="s">
        <v>297</v>
      </c>
      <c r="D272" s="140"/>
      <c r="E272" s="154">
        <f>SUM(E185:E271)</f>
        <v>31846.160000000011</v>
      </c>
      <c r="F272" s="140"/>
    </row>
    <row r="273" spans="1:6" x14ac:dyDescent="0.25">
      <c r="A273" s="140"/>
      <c r="B273" s="140"/>
      <c r="C273" s="153"/>
      <c r="D273" s="140"/>
      <c r="E273" s="154"/>
      <c r="F273" s="140"/>
    </row>
    <row r="274" spans="1:6" x14ac:dyDescent="0.25">
      <c r="A274" s="140"/>
      <c r="B274" s="140"/>
      <c r="C274" s="153"/>
      <c r="D274" s="140"/>
      <c r="E274" s="154"/>
      <c r="F274" s="140"/>
    </row>
    <row r="275" spans="1:6" x14ac:dyDescent="0.25">
      <c r="A275" s="140"/>
      <c r="B275" s="140"/>
      <c r="C275" s="140"/>
      <c r="D275" s="140"/>
      <c r="E275" s="148"/>
      <c r="F275" s="140"/>
    </row>
    <row r="276" spans="1:6" x14ac:dyDescent="0.25">
      <c r="A276" s="155" t="s">
        <v>373</v>
      </c>
      <c r="B276" s="155"/>
      <c r="C276" s="156"/>
      <c r="D276" s="156"/>
      <c r="E276" s="157"/>
      <c r="F276" s="140"/>
    </row>
    <row r="277" spans="1:6" x14ac:dyDescent="0.25">
      <c r="A277" s="155" t="s">
        <v>0</v>
      </c>
      <c r="B277" s="158" t="s">
        <v>11</v>
      </c>
      <c r="C277" s="159" t="s">
        <v>12</v>
      </c>
      <c r="D277" s="160" t="s">
        <v>13</v>
      </c>
      <c r="E277" s="161" t="s">
        <v>14</v>
      </c>
      <c r="F277" s="140"/>
    </row>
    <row r="278" spans="1:6" x14ac:dyDescent="0.25">
      <c r="A278" s="140"/>
      <c r="B278" s="140"/>
      <c r="C278" s="140"/>
      <c r="D278" s="140"/>
      <c r="E278" s="148"/>
      <c r="F278" s="140"/>
    </row>
    <row r="279" spans="1:6" x14ac:dyDescent="0.25">
      <c r="A279" s="140"/>
      <c r="B279" s="140"/>
      <c r="C279" s="140" t="s">
        <v>80</v>
      </c>
      <c r="D279" s="140"/>
      <c r="E279" s="148">
        <f>E272</f>
        <v>31846.160000000011</v>
      </c>
      <c r="F279" s="140"/>
    </row>
    <row r="280" spans="1:6" x14ac:dyDescent="0.25">
      <c r="A280" s="149">
        <v>44106</v>
      </c>
      <c r="B280" s="140">
        <v>172</v>
      </c>
      <c r="C280" s="140" t="s">
        <v>250</v>
      </c>
      <c r="D280" s="148" t="s">
        <v>542</v>
      </c>
      <c r="E280" s="150">
        <v>900</v>
      </c>
      <c r="F280" s="140"/>
    </row>
    <row r="281" spans="1:6" x14ac:dyDescent="0.25">
      <c r="A281" s="149">
        <v>44107</v>
      </c>
      <c r="B281" s="140">
        <v>173</v>
      </c>
      <c r="C281" s="140" t="s">
        <v>548</v>
      </c>
      <c r="D281" s="148" t="s">
        <v>109</v>
      </c>
      <c r="E281" s="150">
        <v>4</v>
      </c>
      <c r="F281" s="140" t="s">
        <v>675</v>
      </c>
    </row>
    <row r="282" spans="1:6" x14ac:dyDescent="0.25">
      <c r="A282" s="149">
        <v>44110</v>
      </c>
      <c r="B282" s="140">
        <v>174</v>
      </c>
      <c r="C282" s="140" t="s">
        <v>521</v>
      </c>
      <c r="D282" s="148" t="s">
        <v>298</v>
      </c>
      <c r="E282" s="150">
        <v>350</v>
      </c>
      <c r="F282" s="140"/>
    </row>
    <row r="283" spans="1:6" x14ac:dyDescent="0.25">
      <c r="A283" s="149">
        <v>44109</v>
      </c>
      <c r="B283" s="140"/>
      <c r="C283" s="140" t="s">
        <v>71</v>
      </c>
      <c r="D283" s="148" t="s">
        <v>110</v>
      </c>
      <c r="E283" s="150">
        <v>3.68</v>
      </c>
      <c r="F283" s="140"/>
    </row>
    <row r="284" spans="1:6" x14ac:dyDescent="0.25">
      <c r="A284" s="149">
        <v>44110</v>
      </c>
      <c r="B284" s="140"/>
      <c r="C284" s="140" t="s">
        <v>90</v>
      </c>
      <c r="D284" s="148" t="s">
        <v>110</v>
      </c>
      <c r="E284" s="150">
        <v>1</v>
      </c>
      <c r="F284" s="140"/>
    </row>
    <row r="285" spans="1:6" x14ac:dyDescent="0.25">
      <c r="A285" s="149">
        <v>44109</v>
      </c>
      <c r="B285" s="140">
        <v>175</v>
      </c>
      <c r="C285" s="140" t="s">
        <v>553</v>
      </c>
      <c r="D285" s="148" t="s">
        <v>458</v>
      </c>
      <c r="E285" s="150">
        <v>1843.34</v>
      </c>
      <c r="F285" s="140"/>
    </row>
    <row r="286" spans="1:6" x14ac:dyDescent="0.25">
      <c r="A286" s="149">
        <v>44105</v>
      </c>
      <c r="B286" s="140"/>
      <c r="C286" s="140" t="s">
        <v>90</v>
      </c>
      <c r="D286" s="148" t="s">
        <v>110</v>
      </c>
      <c r="E286" s="150">
        <v>1</v>
      </c>
      <c r="F286" s="140"/>
    </row>
    <row r="287" spans="1:6" x14ac:dyDescent="0.25">
      <c r="A287" s="149">
        <v>44110</v>
      </c>
      <c r="B287" s="140">
        <v>176</v>
      </c>
      <c r="C287" s="140" t="s">
        <v>234</v>
      </c>
      <c r="D287" s="148" t="s">
        <v>552</v>
      </c>
      <c r="E287" s="150">
        <v>72.95</v>
      </c>
      <c r="F287" s="140"/>
    </row>
    <row r="288" spans="1:6" x14ac:dyDescent="0.25">
      <c r="A288" s="149">
        <v>44110</v>
      </c>
      <c r="B288" s="140"/>
      <c r="C288" s="140" t="s">
        <v>376</v>
      </c>
      <c r="D288" s="148" t="s">
        <v>110</v>
      </c>
      <c r="E288" s="150">
        <v>8.33</v>
      </c>
      <c r="F288" s="140"/>
    </row>
    <row r="289" spans="1:6" x14ac:dyDescent="0.25">
      <c r="A289" s="149">
        <v>44111</v>
      </c>
      <c r="B289" s="140"/>
      <c r="C289" s="140" t="s">
        <v>98</v>
      </c>
      <c r="D289" s="148" t="s">
        <v>110</v>
      </c>
      <c r="E289" s="150">
        <v>34.97</v>
      </c>
      <c r="F289" s="140"/>
    </row>
    <row r="290" spans="1:6" x14ac:dyDescent="0.25">
      <c r="A290" s="149">
        <v>44113</v>
      </c>
      <c r="B290" s="140">
        <v>177</v>
      </c>
      <c r="C290" s="140" t="s">
        <v>235</v>
      </c>
      <c r="D290" s="148" t="s">
        <v>516</v>
      </c>
      <c r="E290" s="150">
        <v>60.8</v>
      </c>
      <c r="F290" s="140"/>
    </row>
    <row r="291" spans="1:6" x14ac:dyDescent="0.25">
      <c r="A291" s="149">
        <v>44114</v>
      </c>
      <c r="B291" s="140">
        <v>178</v>
      </c>
      <c r="C291" s="140" t="s">
        <v>236</v>
      </c>
      <c r="D291" s="148" t="s">
        <v>537</v>
      </c>
      <c r="E291" s="150">
        <v>7</v>
      </c>
      <c r="F291" s="140"/>
    </row>
    <row r="292" spans="1:6" x14ac:dyDescent="0.25">
      <c r="A292" s="149">
        <v>44116</v>
      </c>
      <c r="B292" s="140">
        <v>179</v>
      </c>
      <c r="C292" s="140" t="s">
        <v>303</v>
      </c>
      <c r="D292" s="148" t="s">
        <v>516</v>
      </c>
      <c r="E292" s="150">
        <v>96.7</v>
      </c>
      <c r="F292" s="140" t="s">
        <v>675</v>
      </c>
    </row>
    <row r="293" spans="1:6" x14ac:dyDescent="0.25">
      <c r="A293" s="149">
        <v>44116</v>
      </c>
      <c r="B293" s="140">
        <v>180</v>
      </c>
      <c r="C293" s="140" t="s">
        <v>237</v>
      </c>
      <c r="D293" s="148" t="s">
        <v>529</v>
      </c>
      <c r="E293" s="150">
        <v>127.9</v>
      </c>
      <c r="F293" s="140"/>
    </row>
    <row r="294" spans="1:6" x14ac:dyDescent="0.25">
      <c r="A294" s="149">
        <v>44116</v>
      </c>
      <c r="B294" s="140">
        <v>181</v>
      </c>
      <c r="C294" s="140" t="s">
        <v>238</v>
      </c>
      <c r="D294" s="148" t="s">
        <v>457</v>
      </c>
      <c r="E294" s="150">
        <v>32.299999999999997</v>
      </c>
      <c r="F294" s="140"/>
    </row>
    <row r="295" spans="1:6" x14ac:dyDescent="0.25">
      <c r="A295" s="149">
        <v>44119</v>
      </c>
      <c r="B295" s="140"/>
      <c r="C295" s="140" t="s">
        <v>87</v>
      </c>
      <c r="D295" s="148" t="s">
        <v>110</v>
      </c>
      <c r="E295" s="150">
        <v>2.85</v>
      </c>
      <c r="F295" s="140"/>
    </row>
    <row r="296" spans="1:6" x14ac:dyDescent="0.25">
      <c r="A296" s="149">
        <v>44120</v>
      </c>
      <c r="B296" s="140">
        <v>182</v>
      </c>
      <c r="C296" s="140" t="s">
        <v>551</v>
      </c>
      <c r="D296" s="148" t="s">
        <v>550</v>
      </c>
      <c r="E296" s="150">
        <v>890</v>
      </c>
      <c r="F296" s="140"/>
    </row>
    <row r="297" spans="1:6" x14ac:dyDescent="0.25">
      <c r="A297" s="149">
        <v>36815</v>
      </c>
      <c r="B297" s="140">
        <v>183</v>
      </c>
      <c r="C297" s="140" t="s">
        <v>239</v>
      </c>
      <c r="D297" s="148" t="s">
        <v>442</v>
      </c>
      <c r="E297" s="150">
        <v>89</v>
      </c>
      <c r="F297" s="140"/>
    </row>
    <row r="298" spans="1:6" x14ac:dyDescent="0.25">
      <c r="A298" s="149">
        <v>44122</v>
      </c>
      <c r="B298" s="140">
        <v>184</v>
      </c>
      <c r="C298" s="140" t="s">
        <v>240</v>
      </c>
      <c r="D298" s="148" t="s">
        <v>454</v>
      </c>
      <c r="E298" s="150">
        <v>53.13</v>
      </c>
      <c r="F298" s="140"/>
    </row>
    <row r="299" spans="1:6" x14ac:dyDescent="0.25">
      <c r="A299" s="149">
        <v>44127</v>
      </c>
      <c r="B299" s="140">
        <v>185</v>
      </c>
      <c r="C299" s="140" t="s">
        <v>425</v>
      </c>
      <c r="D299" s="148" t="s">
        <v>549</v>
      </c>
      <c r="E299" s="150">
        <v>400</v>
      </c>
      <c r="F299" s="140"/>
    </row>
    <row r="300" spans="1:6" x14ac:dyDescent="0.25">
      <c r="A300" s="149">
        <v>44127</v>
      </c>
      <c r="B300" s="140"/>
      <c r="C300" s="140" t="s">
        <v>83</v>
      </c>
      <c r="D300" s="148" t="s">
        <v>110</v>
      </c>
      <c r="E300" s="150">
        <v>1</v>
      </c>
      <c r="F300" s="140"/>
    </row>
    <row r="301" spans="1:6" x14ac:dyDescent="0.25">
      <c r="A301" s="149">
        <v>44129</v>
      </c>
      <c r="B301" s="140"/>
      <c r="C301" s="162" t="s">
        <v>268</v>
      </c>
      <c r="D301" s="148" t="s">
        <v>110</v>
      </c>
      <c r="E301" s="150">
        <v>1</v>
      </c>
      <c r="F301" s="140"/>
    </row>
    <row r="302" spans="1:6" x14ac:dyDescent="0.25">
      <c r="A302" s="149">
        <v>44129</v>
      </c>
      <c r="B302" s="152">
        <v>186</v>
      </c>
      <c r="C302" s="162" t="s">
        <v>387</v>
      </c>
      <c r="D302" s="148" t="s">
        <v>448</v>
      </c>
      <c r="E302" s="150">
        <v>35.880000000000003</v>
      </c>
      <c r="F302" s="140"/>
    </row>
    <row r="303" spans="1:6" x14ac:dyDescent="0.25">
      <c r="A303" s="149">
        <v>44130</v>
      </c>
      <c r="B303" s="140">
        <v>187</v>
      </c>
      <c r="C303" s="162" t="s">
        <v>548</v>
      </c>
      <c r="D303" s="148" t="s">
        <v>109</v>
      </c>
      <c r="E303" s="150">
        <v>23.98</v>
      </c>
      <c r="F303" s="140" t="s">
        <v>675</v>
      </c>
    </row>
    <row r="304" spans="1:6" x14ac:dyDescent="0.25">
      <c r="A304" s="149">
        <v>44162</v>
      </c>
      <c r="B304" s="140">
        <v>188</v>
      </c>
      <c r="C304" s="162" t="s">
        <v>547</v>
      </c>
      <c r="D304" s="148" t="s">
        <v>483</v>
      </c>
      <c r="E304" s="150">
        <v>55.06</v>
      </c>
      <c r="F304" s="140"/>
    </row>
    <row r="305" spans="1:6" x14ac:dyDescent="0.25">
      <c r="A305" s="149">
        <v>44162</v>
      </c>
      <c r="B305" s="140"/>
      <c r="C305" s="162" t="s">
        <v>191</v>
      </c>
      <c r="D305" s="148" t="s">
        <v>110</v>
      </c>
      <c r="E305" s="150">
        <v>1</v>
      </c>
      <c r="F305" s="140"/>
    </row>
    <row r="306" spans="1:6" x14ac:dyDescent="0.25">
      <c r="A306" s="149">
        <v>44131</v>
      </c>
      <c r="B306" s="140">
        <v>189</v>
      </c>
      <c r="C306" s="162" t="s">
        <v>251</v>
      </c>
      <c r="D306" s="148" t="s">
        <v>517</v>
      </c>
      <c r="E306" s="150">
        <v>42</v>
      </c>
      <c r="F306" s="140"/>
    </row>
    <row r="307" spans="1:6" x14ac:dyDescent="0.25">
      <c r="A307" s="149">
        <v>44131</v>
      </c>
      <c r="B307" s="140">
        <v>191</v>
      </c>
      <c r="C307" s="162" t="s">
        <v>95</v>
      </c>
      <c r="D307" s="148" t="s">
        <v>472</v>
      </c>
      <c r="E307" s="150">
        <v>14.26</v>
      </c>
      <c r="F307" s="140"/>
    </row>
    <row r="308" spans="1:6" x14ac:dyDescent="0.25">
      <c r="A308" s="149">
        <v>44131</v>
      </c>
      <c r="B308" s="140"/>
      <c r="C308" s="162" t="s">
        <v>191</v>
      </c>
      <c r="D308" s="148" t="s">
        <v>110</v>
      </c>
      <c r="E308" s="150">
        <v>1</v>
      </c>
      <c r="F308" s="140"/>
    </row>
    <row r="309" spans="1:6" x14ac:dyDescent="0.25">
      <c r="A309" s="149">
        <v>44134</v>
      </c>
      <c r="B309" s="140">
        <v>192</v>
      </c>
      <c r="C309" s="140" t="s">
        <v>546</v>
      </c>
      <c r="D309" s="148" t="s">
        <v>450</v>
      </c>
      <c r="E309" s="150">
        <v>307.77999999999997</v>
      </c>
      <c r="F309" s="140"/>
    </row>
    <row r="310" spans="1:6" x14ac:dyDescent="0.25">
      <c r="A310" s="149">
        <v>44134</v>
      </c>
      <c r="B310" s="140">
        <v>193</v>
      </c>
      <c r="C310" s="162" t="s">
        <v>546</v>
      </c>
      <c r="D310" s="148" t="s">
        <v>451</v>
      </c>
      <c r="E310" s="150">
        <v>905.5</v>
      </c>
      <c r="F310" s="140"/>
    </row>
    <row r="311" spans="1:6" x14ac:dyDescent="0.25">
      <c r="A311" s="149">
        <v>44134</v>
      </c>
      <c r="B311" s="140">
        <v>194</v>
      </c>
      <c r="C311" s="162" t="s">
        <v>546</v>
      </c>
      <c r="D311" s="148" t="s">
        <v>452</v>
      </c>
      <c r="E311" s="150">
        <v>167.45</v>
      </c>
      <c r="F311" s="140"/>
    </row>
    <row r="312" spans="1:6" x14ac:dyDescent="0.25">
      <c r="A312" s="149">
        <v>44137</v>
      </c>
      <c r="B312" s="140">
        <v>195</v>
      </c>
      <c r="C312" s="162" t="s">
        <v>554</v>
      </c>
      <c r="D312" s="148" t="s">
        <v>549</v>
      </c>
      <c r="E312" s="150">
        <v>112.78</v>
      </c>
      <c r="F312" s="140"/>
    </row>
    <row r="313" spans="1:6" x14ac:dyDescent="0.25">
      <c r="A313" s="149">
        <v>44138</v>
      </c>
      <c r="B313" s="140"/>
      <c r="C313" s="162" t="s">
        <v>77</v>
      </c>
      <c r="D313" s="148" t="s">
        <v>110</v>
      </c>
      <c r="E313" s="150">
        <v>1</v>
      </c>
      <c r="F313" s="140"/>
    </row>
    <row r="314" spans="1:6" x14ac:dyDescent="0.25">
      <c r="A314" s="149">
        <v>44138</v>
      </c>
      <c r="B314" s="140"/>
      <c r="C314" s="162" t="s">
        <v>378</v>
      </c>
      <c r="D314" s="148" t="s">
        <v>110</v>
      </c>
      <c r="E314" s="150">
        <v>3.68</v>
      </c>
      <c r="F314" s="140"/>
    </row>
    <row r="315" spans="1:6" x14ac:dyDescent="0.25">
      <c r="A315" s="149">
        <v>44138</v>
      </c>
      <c r="B315" s="140">
        <v>196</v>
      </c>
      <c r="C315" s="140" t="s">
        <v>244</v>
      </c>
      <c r="D315" s="148" t="s">
        <v>490</v>
      </c>
      <c r="E315" s="150">
        <v>1200</v>
      </c>
      <c r="F315" s="140"/>
    </row>
    <row r="316" spans="1:6" x14ac:dyDescent="0.25">
      <c r="A316" s="149">
        <v>44140</v>
      </c>
      <c r="B316" s="140">
        <v>197</v>
      </c>
      <c r="C316" s="162" t="s">
        <v>555</v>
      </c>
      <c r="D316" s="148" t="s">
        <v>461</v>
      </c>
      <c r="E316" s="150">
        <v>118.01</v>
      </c>
      <c r="F316" s="140"/>
    </row>
    <row r="317" spans="1:6" x14ac:dyDescent="0.25">
      <c r="A317" s="149">
        <v>44140</v>
      </c>
      <c r="B317" s="140"/>
      <c r="C317" s="162" t="s">
        <v>556</v>
      </c>
      <c r="D317" s="148" t="s">
        <v>110</v>
      </c>
      <c r="E317" s="150">
        <v>1</v>
      </c>
      <c r="F317" s="140"/>
    </row>
    <row r="318" spans="1:6" x14ac:dyDescent="0.25">
      <c r="A318" s="149">
        <v>44140</v>
      </c>
      <c r="B318" s="140"/>
      <c r="C318" s="162" t="s">
        <v>269</v>
      </c>
      <c r="D318" s="148" t="s">
        <v>110</v>
      </c>
      <c r="E318" s="150">
        <v>8.33</v>
      </c>
      <c r="F318" s="140"/>
    </row>
    <row r="319" spans="1:6" x14ac:dyDescent="0.25">
      <c r="A319" s="149">
        <v>44141</v>
      </c>
      <c r="B319" s="140">
        <v>198</v>
      </c>
      <c r="C319" s="162" t="s">
        <v>521</v>
      </c>
      <c r="D319" s="148" t="s">
        <v>298</v>
      </c>
      <c r="E319" s="150">
        <v>350</v>
      </c>
      <c r="F319" s="140"/>
    </row>
    <row r="320" spans="1:6" x14ac:dyDescent="0.25">
      <c r="A320" s="149">
        <v>44141</v>
      </c>
      <c r="B320" s="140">
        <v>199</v>
      </c>
      <c r="C320" s="162" t="s">
        <v>557</v>
      </c>
      <c r="D320" s="148" t="s">
        <v>458</v>
      </c>
      <c r="E320" s="150">
        <v>1843.34</v>
      </c>
      <c r="F320" s="140"/>
    </row>
    <row r="321" spans="1:6" x14ac:dyDescent="0.25">
      <c r="A321" s="149">
        <v>44141</v>
      </c>
      <c r="B321" s="140">
        <v>200</v>
      </c>
      <c r="C321" s="162" t="s">
        <v>558</v>
      </c>
      <c r="D321" s="148" t="s">
        <v>559</v>
      </c>
      <c r="E321" s="150">
        <v>131.54</v>
      </c>
      <c r="F321" s="140"/>
    </row>
    <row r="322" spans="1:6" x14ac:dyDescent="0.25">
      <c r="A322" s="149">
        <v>44141</v>
      </c>
      <c r="B322" s="140"/>
      <c r="C322" s="162" t="s">
        <v>560</v>
      </c>
      <c r="D322" s="148" t="s">
        <v>110</v>
      </c>
      <c r="E322" s="150">
        <v>3</v>
      </c>
      <c r="F322" s="140"/>
    </row>
    <row r="323" spans="1:6" x14ac:dyDescent="0.25">
      <c r="A323" s="149">
        <v>44141</v>
      </c>
      <c r="B323" s="140">
        <v>201</v>
      </c>
      <c r="C323" s="162" t="s">
        <v>562</v>
      </c>
      <c r="D323" s="148" t="s">
        <v>517</v>
      </c>
      <c r="E323" s="150">
        <v>2400</v>
      </c>
      <c r="F323" s="140"/>
    </row>
    <row r="324" spans="1:6" x14ac:dyDescent="0.25">
      <c r="A324" s="149">
        <v>44141</v>
      </c>
      <c r="B324" s="140"/>
      <c r="C324" s="162" t="s">
        <v>561</v>
      </c>
      <c r="D324" s="148" t="s">
        <v>110</v>
      </c>
      <c r="E324" s="150">
        <v>1</v>
      </c>
      <c r="F324" s="140"/>
    </row>
    <row r="325" spans="1:6" x14ac:dyDescent="0.25">
      <c r="A325" s="149">
        <v>44142</v>
      </c>
      <c r="B325" s="140">
        <v>202</v>
      </c>
      <c r="C325" s="140" t="s">
        <v>253</v>
      </c>
      <c r="D325" s="148" t="s">
        <v>485</v>
      </c>
      <c r="E325" s="150">
        <v>10.1</v>
      </c>
      <c r="F325" s="140"/>
    </row>
    <row r="326" spans="1:6" x14ac:dyDescent="0.25">
      <c r="A326" s="149">
        <v>44145</v>
      </c>
      <c r="B326" s="140">
        <v>203</v>
      </c>
      <c r="C326" s="140" t="s">
        <v>254</v>
      </c>
      <c r="D326" s="148" t="s">
        <v>456</v>
      </c>
      <c r="E326" s="150">
        <v>38.64</v>
      </c>
      <c r="F326" s="140"/>
    </row>
    <row r="327" spans="1:6" x14ac:dyDescent="0.25">
      <c r="A327" s="149">
        <v>44146</v>
      </c>
      <c r="B327" s="140">
        <v>204</v>
      </c>
      <c r="C327" s="140" t="s">
        <v>252</v>
      </c>
      <c r="D327" s="148" t="s">
        <v>469</v>
      </c>
      <c r="E327" s="150">
        <v>5.4</v>
      </c>
      <c r="F327" s="140"/>
    </row>
    <row r="328" spans="1:6" x14ac:dyDescent="0.25">
      <c r="A328" s="149">
        <v>44148</v>
      </c>
      <c r="B328" s="140">
        <v>205</v>
      </c>
      <c r="C328" s="140" t="s">
        <v>249</v>
      </c>
      <c r="D328" s="148" t="s">
        <v>469</v>
      </c>
      <c r="E328" s="150">
        <v>6.5</v>
      </c>
      <c r="F328" s="140"/>
    </row>
    <row r="329" spans="1:6" x14ac:dyDescent="0.25">
      <c r="A329" s="149">
        <v>44153</v>
      </c>
      <c r="B329" s="140">
        <v>206</v>
      </c>
      <c r="C329" s="140" t="s">
        <v>565</v>
      </c>
      <c r="D329" s="148" t="s">
        <v>109</v>
      </c>
      <c r="E329" s="150">
        <v>26.95</v>
      </c>
      <c r="F329" s="140" t="s">
        <v>675</v>
      </c>
    </row>
    <row r="330" spans="1:6" x14ac:dyDescent="0.25">
      <c r="A330" s="149">
        <v>44158</v>
      </c>
      <c r="B330" s="140">
        <v>207</v>
      </c>
      <c r="C330" s="140" t="s">
        <v>148</v>
      </c>
      <c r="D330" s="148" t="s">
        <v>485</v>
      </c>
      <c r="E330" s="150">
        <v>9.6</v>
      </c>
      <c r="F330" s="140"/>
    </row>
    <row r="331" spans="1:6" x14ac:dyDescent="0.25">
      <c r="A331" s="149">
        <v>44161</v>
      </c>
      <c r="B331" s="140">
        <v>208</v>
      </c>
      <c r="C331" s="140" t="s">
        <v>387</v>
      </c>
      <c r="D331" s="148" t="s">
        <v>448</v>
      </c>
      <c r="E331" s="150">
        <v>36.21</v>
      </c>
      <c r="F331" s="140"/>
    </row>
    <row r="332" spans="1:6" x14ac:dyDescent="0.25">
      <c r="A332" s="149">
        <v>44161</v>
      </c>
      <c r="B332" s="140"/>
      <c r="C332" s="140" t="s">
        <v>191</v>
      </c>
      <c r="D332" s="148" t="s">
        <v>110</v>
      </c>
      <c r="E332" s="150">
        <v>1</v>
      </c>
      <c r="F332" s="140"/>
    </row>
    <row r="333" spans="1:6" x14ac:dyDescent="0.25">
      <c r="A333" s="149">
        <v>44162</v>
      </c>
      <c r="B333" s="140">
        <v>209</v>
      </c>
      <c r="C333" s="140" t="s">
        <v>278</v>
      </c>
      <c r="D333" s="148" t="s">
        <v>563</v>
      </c>
      <c r="E333" s="150">
        <v>44.95</v>
      </c>
      <c r="F333" s="140"/>
    </row>
    <row r="334" spans="1:6" x14ac:dyDescent="0.25">
      <c r="A334" s="149">
        <v>44162</v>
      </c>
      <c r="B334" s="140">
        <v>210</v>
      </c>
      <c r="C334" s="140" t="s">
        <v>277</v>
      </c>
      <c r="D334" s="148" t="s">
        <v>564</v>
      </c>
      <c r="E334" s="150">
        <v>15</v>
      </c>
      <c r="F334" s="140"/>
    </row>
    <row r="335" spans="1:6" x14ac:dyDescent="0.25">
      <c r="A335" s="149">
        <v>44165</v>
      </c>
      <c r="B335" s="140">
        <v>211</v>
      </c>
      <c r="C335" s="140" t="s">
        <v>276</v>
      </c>
      <c r="D335" s="148" t="s">
        <v>515</v>
      </c>
      <c r="E335" s="150">
        <v>105</v>
      </c>
      <c r="F335" s="140"/>
    </row>
    <row r="336" spans="1:6" x14ac:dyDescent="0.25">
      <c r="A336" s="149">
        <v>44165</v>
      </c>
      <c r="B336" s="140">
        <v>212</v>
      </c>
      <c r="C336" s="140" t="s">
        <v>275</v>
      </c>
      <c r="D336" s="148" t="s">
        <v>515</v>
      </c>
      <c r="E336" s="150">
        <v>30</v>
      </c>
      <c r="F336" s="140"/>
    </row>
    <row r="337" spans="1:6" x14ac:dyDescent="0.25">
      <c r="A337" s="149">
        <v>44165</v>
      </c>
      <c r="B337" s="140">
        <v>213</v>
      </c>
      <c r="C337" s="140" t="s">
        <v>566</v>
      </c>
      <c r="D337" s="148" t="s">
        <v>450</v>
      </c>
      <c r="E337" s="150">
        <v>293.79000000000002</v>
      </c>
      <c r="F337" s="140"/>
    </row>
    <row r="338" spans="1:6" x14ac:dyDescent="0.25">
      <c r="A338" s="149">
        <v>44165</v>
      </c>
      <c r="B338" s="140">
        <v>214</v>
      </c>
      <c r="C338" s="140" t="s">
        <v>566</v>
      </c>
      <c r="D338" s="148" t="s">
        <v>451</v>
      </c>
      <c r="E338" s="150">
        <v>603.6</v>
      </c>
      <c r="F338" s="140"/>
    </row>
    <row r="339" spans="1:6" x14ac:dyDescent="0.25">
      <c r="A339" s="149">
        <v>44165</v>
      </c>
      <c r="B339" s="140">
        <v>215</v>
      </c>
      <c r="C339" s="140" t="s">
        <v>566</v>
      </c>
      <c r="D339" s="148" t="s">
        <v>452</v>
      </c>
      <c r="E339" s="150">
        <v>133.96</v>
      </c>
      <c r="F339" s="140"/>
    </row>
    <row r="340" spans="1:6" x14ac:dyDescent="0.25">
      <c r="A340" s="149">
        <v>44166</v>
      </c>
      <c r="B340" s="140">
        <v>216</v>
      </c>
      <c r="C340" s="140" t="s">
        <v>570</v>
      </c>
      <c r="D340" s="148" t="s">
        <v>110</v>
      </c>
      <c r="E340" s="150">
        <v>300</v>
      </c>
      <c r="F340" s="140"/>
    </row>
    <row r="341" spans="1:6" x14ac:dyDescent="0.25">
      <c r="A341" s="149">
        <v>44166</v>
      </c>
      <c r="B341" s="140">
        <v>217</v>
      </c>
      <c r="C341" s="140" t="s">
        <v>571</v>
      </c>
      <c r="D341" s="148" t="s">
        <v>298</v>
      </c>
      <c r="E341" s="150">
        <v>350</v>
      </c>
      <c r="F341" s="140"/>
    </row>
    <row r="342" spans="1:6" x14ac:dyDescent="0.25">
      <c r="A342" s="149">
        <v>44166</v>
      </c>
      <c r="B342" s="140">
        <v>218</v>
      </c>
      <c r="C342" s="140" t="s">
        <v>572</v>
      </c>
      <c r="D342" s="148" t="s">
        <v>458</v>
      </c>
      <c r="E342" s="150">
        <v>1843.34</v>
      </c>
      <c r="F342" s="140"/>
    </row>
    <row r="343" spans="1:6" x14ac:dyDescent="0.25">
      <c r="A343" s="149">
        <v>44166</v>
      </c>
      <c r="B343" s="140"/>
      <c r="C343" s="140" t="s">
        <v>83</v>
      </c>
      <c r="D343" s="148" t="s">
        <v>110</v>
      </c>
      <c r="E343" s="150">
        <v>2</v>
      </c>
      <c r="F343" s="140"/>
    </row>
    <row r="344" spans="1:6" x14ac:dyDescent="0.25">
      <c r="A344" s="149">
        <v>44166</v>
      </c>
      <c r="B344" s="140">
        <v>219</v>
      </c>
      <c r="C344" s="140" t="s">
        <v>64</v>
      </c>
      <c r="D344" s="148" t="s">
        <v>454</v>
      </c>
      <c r="E344" s="150">
        <v>29.5</v>
      </c>
      <c r="F344" s="140"/>
    </row>
    <row r="345" spans="1:6" x14ac:dyDescent="0.25">
      <c r="A345" s="149">
        <v>44167</v>
      </c>
      <c r="B345" s="140">
        <v>220</v>
      </c>
      <c r="C345" s="140" t="s">
        <v>359</v>
      </c>
      <c r="D345" s="148" t="s">
        <v>573</v>
      </c>
      <c r="E345" s="150">
        <v>378</v>
      </c>
      <c r="F345" s="140"/>
    </row>
    <row r="346" spans="1:6" x14ac:dyDescent="0.25">
      <c r="A346" s="149">
        <v>44168</v>
      </c>
      <c r="B346" s="140"/>
      <c r="C346" s="140" t="s">
        <v>71</v>
      </c>
      <c r="D346" s="148" t="s">
        <v>110</v>
      </c>
      <c r="E346" s="150">
        <v>3.68</v>
      </c>
      <c r="F346" s="140"/>
    </row>
    <row r="347" spans="1:6" x14ac:dyDescent="0.25">
      <c r="A347" s="149">
        <v>44168</v>
      </c>
      <c r="B347" s="140">
        <v>221</v>
      </c>
      <c r="C347" s="140" t="s">
        <v>303</v>
      </c>
      <c r="D347" s="148" t="s">
        <v>537</v>
      </c>
      <c r="E347" s="150">
        <v>6</v>
      </c>
      <c r="F347" s="140"/>
    </row>
    <row r="348" spans="1:6" x14ac:dyDescent="0.25">
      <c r="A348" s="149">
        <v>44169</v>
      </c>
      <c r="B348" s="140"/>
      <c r="C348" s="140" t="s">
        <v>379</v>
      </c>
      <c r="D348" s="148" t="s">
        <v>110</v>
      </c>
      <c r="E348" s="150">
        <v>8.33</v>
      </c>
      <c r="F348" s="140"/>
    </row>
    <row r="349" spans="1:6" x14ac:dyDescent="0.25">
      <c r="A349" s="149">
        <v>44170</v>
      </c>
      <c r="B349" s="140">
        <v>222</v>
      </c>
      <c r="C349" s="140" t="s">
        <v>303</v>
      </c>
      <c r="D349" s="148" t="s">
        <v>454</v>
      </c>
      <c r="E349" s="150">
        <v>24.19</v>
      </c>
      <c r="F349" s="150" t="s">
        <v>675</v>
      </c>
    </row>
    <row r="350" spans="1:6" x14ac:dyDescent="0.25">
      <c r="A350" s="149">
        <v>44171</v>
      </c>
      <c r="B350" s="140">
        <v>223</v>
      </c>
      <c r="C350" s="140" t="s">
        <v>148</v>
      </c>
      <c r="D350" s="148" t="s">
        <v>574</v>
      </c>
      <c r="E350" s="150">
        <v>5.4</v>
      </c>
      <c r="F350" s="140"/>
    </row>
    <row r="351" spans="1:6" x14ac:dyDescent="0.25">
      <c r="A351" s="149">
        <v>44171</v>
      </c>
      <c r="B351" s="140">
        <v>224</v>
      </c>
      <c r="C351" s="140" t="s">
        <v>239</v>
      </c>
      <c r="D351" s="148" t="s">
        <v>460</v>
      </c>
      <c r="E351" s="150">
        <v>38</v>
      </c>
      <c r="F351" s="140"/>
    </row>
    <row r="352" spans="1:6" x14ac:dyDescent="0.25">
      <c r="A352" s="149">
        <v>44172</v>
      </c>
      <c r="B352" s="140">
        <v>225</v>
      </c>
      <c r="C352" s="140" t="s">
        <v>64</v>
      </c>
      <c r="D352" s="148" t="s">
        <v>454</v>
      </c>
      <c r="E352" s="150">
        <v>38.450000000000003</v>
      </c>
      <c r="F352" s="140" t="s">
        <v>675</v>
      </c>
    </row>
    <row r="353" spans="1:6" x14ac:dyDescent="0.25">
      <c r="A353" s="149">
        <v>44175</v>
      </c>
      <c r="B353" s="140">
        <v>226</v>
      </c>
      <c r="C353" s="140" t="s">
        <v>328</v>
      </c>
      <c r="D353" s="148" t="s">
        <v>594</v>
      </c>
      <c r="E353" s="150">
        <v>15</v>
      </c>
      <c r="F353" s="140"/>
    </row>
    <row r="354" spans="1:6" x14ac:dyDescent="0.25">
      <c r="A354" s="149">
        <v>44175</v>
      </c>
      <c r="B354" s="140">
        <v>227</v>
      </c>
      <c r="C354" s="140" t="s">
        <v>329</v>
      </c>
      <c r="D354" s="148" t="s">
        <v>110</v>
      </c>
      <c r="E354" s="150">
        <v>8.0500000000000007</v>
      </c>
      <c r="F354" s="140"/>
    </row>
    <row r="355" spans="1:6" x14ac:dyDescent="0.25">
      <c r="A355" s="149">
        <v>44179</v>
      </c>
      <c r="B355" s="140">
        <v>228</v>
      </c>
      <c r="C355" s="140" t="s">
        <v>431</v>
      </c>
      <c r="D355" s="148" t="s">
        <v>575</v>
      </c>
      <c r="E355" s="150">
        <v>488</v>
      </c>
      <c r="F355" s="140"/>
    </row>
    <row r="356" spans="1:6" x14ac:dyDescent="0.25">
      <c r="A356" s="149">
        <v>44179</v>
      </c>
      <c r="B356" s="140"/>
      <c r="C356" s="140" t="s">
        <v>560</v>
      </c>
      <c r="D356" s="148" t="s">
        <v>110</v>
      </c>
      <c r="E356" s="150">
        <v>1</v>
      </c>
      <c r="F356" s="140"/>
    </row>
    <row r="357" spans="1:6" x14ac:dyDescent="0.25">
      <c r="A357" s="149">
        <v>44179</v>
      </c>
      <c r="B357" s="140">
        <v>229</v>
      </c>
      <c r="C357" s="140" t="s">
        <v>444</v>
      </c>
      <c r="D357" s="148" t="s">
        <v>377</v>
      </c>
      <c r="E357" s="150">
        <v>127.09</v>
      </c>
      <c r="F357" s="140"/>
    </row>
    <row r="358" spans="1:6" x14ac:dyDescent="0.25">
      <c r="A358" s="149">
        <v>44179</v>
      </c>
      <c r="B358" s="140"/>
      <c r="C358" s="140" t="s">
        <v>83</v>
      </c>
      <c r="D358" s="148" t="s">
        <v>110</v>
      </c>
      <c r="E358" s="150">
        <v>1</v>
      </c>
      <c r="F358" s="140"/>
    </row>
    <row r="359" spans="1:6" x14ac:dyDescent="0.25">
      <c r="A359" s="149">
        <v>44180</v>
      </c>
      <c r="B359" s="140"/>
      <c r="C359" s="140" t="s">
        <v>576</v>
      </c>
      <c r="D359" s="148" t="s">
        <v>110</v>
      </c>
      <c r="E359" s="150">
        <v>0.85</v>
      </c>
      <c r="F359" s="140"/>
    </row>
    <row r="360" spans="1:6" x14ac:dyDescent="0.25">
      <c r="A360" s="149">
        <v>44181</v>
      </c>
      <c r="B360" s="140">
        <v>230</v>
      </c>
      <c r="C360" s="140" t="s">
        <v>577</v>
      </c>
      <c r="D360" s="148" t="s">
        <v>457</v>
      </c>
      <c r="E360" s="150">
        <v>20.78</v>
      </c>
      <c r="F360" s="140"/>
    </row>
    <row r="361" spans="1:6" x14ac:dyDescent="0.25">
      <c r="A361" s="149">
        <v>44182</v>
      </c>
      <c r="B361" s="140">
        <v>231</v>
      </c>
      <c r="C361" s="140" t="s">
        <v>482</v>
      </c>
      <c r="D361" s="148" t="s">
        <v>504</v>
      </c>
      <c r="E361" s="148">
        <v>640</v>
      </c>
      <c r="F361" s="140"/>
    </row>
    <row r="362" spans="1:6" x14ac:dyDescent="0.25">
      <c r="A362" s="149">
        <v>44182</v>
      </c>
      <c r="B362" s="140">
        <v>232</v>
      </c>
      <c r="C362" s="140" t="s">
        <v>335</v>
      </c>
      <c r="D362" s="148" t="s">
        <v>542</v>
      </c>
      <c r="E362" s="150">
        <v>500</v>
      </c>
      <c r="F362" s="140"/>
    </row>
    <row r="363" spans="1:6" x14ac:dyDescent="0.25">
      <c r="A363" s="149">
        <v>44182</v>
      </c>
      <c r="B363" s="140">
        <v>233</v>
      </c>
      <c r="C363" s="140" t="s">
        <v>482</v>
      </c>
      <c r="D363" s="148" t="s">
        <v>542</v>
      </c>
      <c r="E363" s="150">
        <v>900</v>
      </c>
      <c r="F363" s="140"/>
    </row>
    <row r="364" spans="1:6" x14ac:dyDescent="0.25">
      <c r="A364" s="149">
        <v>44182</v>
      </c>
      <c r="B364" s="140">
        <v>234</v>
      </c>
      <c r="C364" s="140" t="s">
        <v>148</v>
      </c>
      <c r="D364" s="148" t="s">
        <v>457</v>
      </c>
      <c r="E364" s="150">
        <v>19.190000000000001</v>
      </c>
      <c r="F364" s="140"/>
    </row>
    <row r="365" spans="1:6" x14ac:dyDescent="0.25">
      <c r="A365" s="149">
        <v>44182</v>
      </c>
      <c r="B365" s="140">
        <v>235</v>
      </c>
      <c r="C365" s="140" t="s">
        <v>482</v>
      </c>
      <c r="D365" s="150" t="s">
        <v>490</v>
      </c>
      <c r="E365" s="150">
        <v>720</v>
      </c>
      <c r="F365" s="140"/>
    </row>
    <row r="366" spans="1:6" x14ac:dyDescent="0.25">
      <c r="A366" s="149">
        <v>44186</v>
      </c>
      <c r="B366" s="140">
        <v>236</v>
      </c>
      <c r="C366" s="140" t="s">
        <v>475</v>
      </c>
      <c r="D366" s="148" t="s">
        <v>476</v>
      </c>
      <c r="E366" s="150">
        <v>436</v>
      </c>
      <c r="F366" s="140"/>
    </row>
    <row r="367" spans="1:6" x14ac:dyDescent="0.25">
      <c r="A367" s="149">
        <v>44186</v>
      </c>
      <c r="B367" s="140">
        <v>237</v>
      </c>
      <c r="C367" s="140" t="s">
        <v>360</v>
      </c>
      <c r="D367" s="148" t="s">
        <v>578</v>
      </c>
      <c r="E367" s="150">
        <v>190</v>
      </c>
      <c r="F367" s="140"/>
    </row>
    <row r="368" spans="1:6" x14ac:dyDescent="0.25">
      <c r="A368" s="149">
        <v>44186</v>
      </c>
      <c r="B368" s="140">
        <v>238</v>
      </c>
      <c r="C368" s="140" t="s">
        <v>301</v>
      </c>
      <c r="D368" s="148" t="s">
        <v>457</v>
      </c>
      <c r="E368" s="150">
        <v>41.72</v>
      </c>
      <c r="F368" s="140"/>
    </row>
    <row r="369" spans="1:6" x14ac:dyDescent="0.25">
      <c r="A369" s="149">
        <v>44186</v>
      </c>
      <c r="B369" s="140">
        <v>239</v>
      </c>
      <c r="C369" s="140" t="s">
        <v>482</v>
      </c>
      <c r="D369" s="148" t="s">
        <v>579</v>
      </c>
      <c r="E369" s="150">
        <v>228</v>
      </c>
      <c r="F369" s="140"/>
    </row>
    <row r="370" spans="1:6" x14ac:dyDescent="0.25">
      <c r="A370" s="149">
        <v>44186</v>
      </c>
      <c r="B370" s="140">
        <v>240</v>
      </c>
      <c r="C370" s="140" t="s">
        <v>482</v>
      </c>
      <c r="D370" s="148" t="s">
        <v>450</v>
      </c>
      <c r="E370" s="150">
        <v>720</v>
      </c>
      <c r="F370" s="140"/>
    </row>
    <row r="371" spans="1:6" x14ac:dyDescent="0.25">
      <c r="A371" s="149">
        <v>44189</v>
      </c>
      <c r="B371" s="140">
        <v>241</v>
      </c>
      <c r="C371" s="140" t="s">
        <v>93</v>
      </c>
      <c r="D371" s="148" t="s">
        <v>483</v>
      </c>
      <c r="E371" s="150">
        <v>59.08</v>
      </c>
      <c r="F371" s="140"/>
    </row>
    <row r="372" spans="1:6" x14ac:dyDescent="0.25">
      <c r="A372" s="149">
        <v>44189</v>
      </c>
      <c r="B372" s="140"/>
      <c r="C372" s="140" t="s">
        <v>195</v>
      </c>
      <c r="D372" s="148" t="s">
        <v>110</v>
      </c>
      <c r="E372" s="150">
        <v>1</v>
      </c>
      <c r="F372" s="140"/>
    </row>
    <row r="373" spans="1:6" x14ac:dyDescent="0.25">
      <c r="A373" s="149">
        <v>44190</v>
      </c>
      <c r="B373" s="140">
        <v>242</v>
      </c>
      <c r="C373" s="140" t="s">
        <v>387</v>
      </c>
      <c r="D373" s="148" t="s">
        <v>448</v>
      </c>
      <c r="E373" s="148">
        <v>36.369999999999997</v>
      </c>
      <c r="F373" s="140"/>
    </row>
    <row r="374" spans="1:6" x14ac:dyDescent="0.25">
      <c r="A374" s="149">
        <v>44190</v>
      </c>
      <c r="B374" s="140"/>
      <c r="C374" s="140" t="s">
        <v>195</v>
      </c>
      <c r="D374" s="148" t="s">
        <v>110</v>
      </c>
      <c r="E374" s="148">
        <v>1</v>
      </c>
      <c r="F374" s="140"/>
    </row>
    <row r="375" spans="1:6" x14ac:dyDescent="0.25">
      <c r="A375" s="149">
        <v>44194</v>
      </c>
      <c r="B375" s="140">
        <v>243</v>
      </c>
      <c r="C375" s="140" t="s">
        <v>393</v>
      </c>
      <c r="D375" s="148" t="s">
        <v>468</v>
      </c>
      <c r="E375" s="148">
        <v>1792.5</v>
      </c>
      <c r="F375" s="140"/>
    </row>
    <row r="376" spans="1:6" x14ac:dyDescent="0.25">
      <c r="A376" s="149">
        <v>44194</v>
      </c>
      <c r="B376" s="140"/>
      <c r="C376" s="140" t="s">
        <v>90</v>
      </c>
      <c r="D376" s="148" t="s">
        <v>110</v>
      </c>
      <c r="E376" s="148">
        <v>1</v>
      </c>
      <c r="F376" s="140"/>
    </row>
    <row r="377" spans="1:6" x14ac:dyDescent="0.25">
      <c r="A377" s="149">
        <v>44188</v>
      </c>
      <c r="B377" s="140">
        <v>244</v>
      </c>
      <c r="C377" s="140" t="s">
        <v>475</v>
      </c>
      <c r="D377" s="148" t="s">
        <v>580</v>
      </c>
      <c r="E377" s="150">
        <v>400</v>
      </c>
      <c r="F377" s="140"/>
    </row>
    <row r="378" spans="1:6" x14ac:dyDescent="0.25">
      <c r="A378" s="149">
        <v>44188</v>
      </c>
      <c r="B378" s="140">
        <v>245</v>
      </c>
      <c r="C378" s="140" t="s">
        <v>482</v>
      </c>
      <c r="D378" s="148" t="s">
        <v>581</v>
      </c>
      <c r="E378" s="150">
        <v>168</v>
      </c>
      <c r="F378" s="140"/>
    </row>
    <row r="379" spans="1:6" x14ac:dyDescent="0.25">
      <c r="A379" s="149">
        <v>44188</v>
      </c>
      <c r="B379" s="140">
        <v>246</v>
      </c>
      <c r="C379" s="140" t="s">
        <v>482</v>
      </c>
      <c r="D379" s="148" t="s">
        <v>582</v>
      </c>
      <c r="E379" s="150">
        <v>284</v>
      </c>
      <c r="F379" s="140"/>
    </row>
    <row r="380" spans="1:6" x14ac:dyDescent="0.25">
      <c r="A380" s="149">
        <v>44192</v>
      </c>
      <c r="B380" s="140">
        <v>247</v>
      </c>
      <c r="C380" s="140" t="s">
        <v>475</v>
      </c>
      <c r="D380" s="148" t="s">
        <v>592</v>
      </c>
      <c r="E380" s="150">
        <v>480</v>
      </c>
      <c r="F380" s="140"/>
    </row>
    <row r="381" spans="1:6" x14ac:dyDescent="0.25">
      <c r="A381" s="149">
        <v>44194</v>
      </c>
      <c r="B381" s="140">
        <v>248</v>
      </c>
      <c r="C381" s="140" t="s">
        <v>475</v>
      </c>
      <c r="D381" s="148" t="s">
        <v>593</v>
      </c>
      <c r="E381" s="150">
        <v>240</v>
      </c>
      <c r="F381" s="140"/>
    </row>
    <row r="382" spans="1:6" x14ac:dyDescent="0.25">
      <c r="A382" s="149">
        <v>44195</v>
      </c>
      <c r="B382" s="140">
        <v>249</v>
      </c>
      <c r="C382" s="140" t="s">
        <v>95</v>
      </c>
      <c r="D382" s="140" t="s">
        <v>472</v>
      </c>
      <c r="E382" s="148">
        <v>15.09</v>
      </c>
      <c r="F382" s="140"/>
    </row>
    <row r="383" spans="1:6" x14ac:dyDescent="0.25">
      <c r="A383" s="149">
        <v>44195</v>
      </c>
      <c r="B383" s="140"/>
      <c r="C383" s="140" t="s">
        <v>583</v>
      </c>
      <c r="D383" s="140" t="s">
        <v>110</v>
      </c>
      <c r="E383" s="148">
        <v>1</v>
      </c>
      <c r="F383" s="140"/>
    </row>
    <row r="384" spans="1:6" x14ac:dyDescent="0.25">
      <c r="A384" s="149">
        <v>44195</v>
      </c>
      <c r="B384" s="140">
        <v>250</v>
      </c>
      <c r="C384" s="140" t="s">
        <v>41</v>
      </c>
      <c r="D384" s="148" t="s">
        <v>452</v>
      </c>
      <c r="E384" s="150">
        <v>100.47</v>
      </c>
      <c r="F384" s="140"/>
    </row>
    <row r="385" spans="1:6" x14ac:dyDescent="0.25">
      <c r="A385" s="149">
        <v>44195</v>
      </c>
      <c r="B385" s="140">
        <v>251</v>
      </c>
      <c r="C385" s="140" t="s">
        <v>41</v>
      </c>
      <c r="D385" s="148" t="s">
        <v>450</v>
      </c>
      <c r="E385" s="150">
        <v>265.81</v>
      </c>
      <c r="F385" s="140"/>
    </row>
    <row r="386" spans="1:6" x14ac:dyDescent="0.25">
      <c r="A386" s="149">
        <v>44195</v>
      </c>
      <c r="B386" s="140">
        <v>252</v>
      </c>
      <c r="C386" s="140" t="s">
        <v>584</v>
      </c>
      <c r="D386" s="148" t="s">
        <v>451</v>
      </c>
      <c r="E386" s="150">
        <v>452.7</v>
      </c>
      <c r="F386" s="140"/>
    </row>
    <row r="387" spans="1:6" x14ac:dyDescent="0.25">
      <c r="A387" s="149">
        <v>44195</v>
      </c>
      <c r="B387" s="140">
        <v>253</v>
      </c>
      <c r="C387" s="140" t="s">
        <v>475</v>
      </c>
      <c r="D387" s="148" t="s">
        <v>585</v>
      </c>
      <c r="E387" s="150">
        <v>84</v>
      </c>
      <c r="F387" s="140"/>
    </row>
    <row r="388" spans="1:6" x14ac:dyDescent="0.25">
      <c r="A388" s="149">
        <v>44195</v>
      </c>
      <c r="B388" s="140">
        <v>254</v>
      </c>
      <c r="C388" s="140" t="s">
        <v>475</v>
      </c>
      <c r="D388" s="148" t="s">
        <v>586</v>
      </c>
      <c r="E388" s="148">
        <v>1084</v>
      </c>
      <c r="F388" s="140"/>
    </row>
    <row r="389" spans="1:6" x14ac:dyDescent="0.25">
      <c r="A389" s="149">
        <v>44195</v>
      </c>
      <c r="B389" s="140">
        <v>255</v>
      </c>
      <c r="C389" s="140" t="s">
        <v>475</v>
      </c>
      <c r="D389" s="148" t="s">
        <v>451</v>
      </c>
      <c r="E389" s="150">
        <v>304</v>
      </c>
      <c r="F389" s="140"/>
    </row>
    <row r="390" spans="1:6" x14ac:dyDescent="0.25">
      <c r="A390" s="149">
        <v>44195</v>
      </c>
      <c r="B390" s="140">
        <v>256</v>
      </c>
      <c r="C390" s="140" t="s">
        <v>475</v>
      </c>
      <c r="D390" s="148" t="s">
        <v>587</v>
      </c>
      <c r="E390" s="150">
        <v>400</v>
      </c>
      <c r="F390" s="140"/>
    </row>
    <row r="391" spans="1:6" x14ac:dyDescent="0.25">
      <c r="A391" s="149">
        <v>44195</v>
      </c>
      <c r="B391" s="140">
        <v>257</v>
      </c>
      <c r="C391" s="140" t="s">
        <v>475</v>
      </c>
      <c r="D391" s="148" t="s">
        <v>588</v>
      </c>
      <c r="E391" s="150">
        <v>220</v>
      </c>
      <c r="F391" s="140"/>
    </row>
    <row r="392" spans="1:6" x14ac:dyDescent="0.25">
      <c r="A392" s="149">
        <v>44195</v>
      </c>
      <c r="B392" s="140">
        <v>258</v>
      </c>
      <c r="C392" s="140" t="s">
        <v>334</v>
      </c>
      <c r="D392" s="148" t="s">
        <v>469</v>
      </c>
      <c r="E392" s="150">
        <v>5.4</v>
      </c>
      <c r="F392" s="140"/>
    </row>
    <row r="393" spans="1:6" x14ac:dyDescent="0.25">
      <c r="A393" s="149">
        <v>44195</v>
      </c>
      <c r="B393" s="140">
        <v>259</v>
      </c>
      <c r="C393" s="140" t="s">
        <v>589</v>
      </c>
      <c r="D393" s="148" t="s">
        <v>298</v>
      </c>
      <c r="E393" s="150">
        <v>350</v>
      </c>
      <c r="F393" s="140"/>
    </row>
    <row r="394" spans="1:6" x14ac:dyDescent="0.25">
      <c r="A394" s="149">
        <v>44195</v>
      </c>
      <c r="B394" s="140">
        <v>260</v>
      </c>
      <c r="C394" s="140" t="s">
        <v>590</v>
      </c>
      <c r="D394" s="148" t="s">
        <v>458</v>
      </c>
      <c r="E394" s="150">
        <v>921.67</v>
      </c>
      <c r="F394" s="140"/>
    </row>
    <row r="395" spans="1:6" x14ac:dyDescent="0.25">
      <c r="A395" s="149">
        <v>44195</v>
      </c>
      <c r="B395" s="140"/>
      <c r="C395" s="140" t="s">
        <v>83</v>
      </c>
      <c r="D395" s="148" t="s">
        <v>110</v>
      </c>
      <c r="E395" s="150">
        <v>2</v>
      </c>
      <c r="F395" s="140"/>
    </row>
    <row r="396" spans="1:6" x14ac:dyDescent="0.25">
      <c r="A396" s="149">
        <v>44195</v>
      </c>
      <c r="B396" s="140"/>
      <c r="C396" s="140" t="s">
        <v>570</v>
      </c>
      <c r="D396" s="148" t="s">
        <v>110</v>
      </c>
      <c r="E396" s="150">
        <v>1267</v>
      </c>
      <c r="F396" s="140"/>
    </row>
    <row r="397" spans="1:6" x14ac:dyDescent="0.25">
      <c r="A397" s="149"/>
      <c r="B397" s="140">
        <v>262</v>
      </c>
      <c r="C397" s="140" t="s">
        <v>591</v>
      </c>
      <c r="D397" s="148" t="s">
        <v>472</v>
      </c>
      <c r="E397" s="150">
        <v>23.76</v>
      </c>
      <c r="F397" s="140"/>
    </row>
    <row r="398" spans="1:6" x14ac:dyDescent="0.25">
      <c r="A398" s="149"/>
      <c r="B398" s="140"/>
      <c r="C398" s="140" t="s">
        <v>268</v>
      </c>
      <c r="D398" s="148" t="s">
        <v>110</v>
      </c>
      <c r="E398" s="150">
        <v>1</v>
      </c>
      <c r="F398" s="140"/>
    </row>
    <row r="399" spans="1:6" x14ac:dyDescent="0.25">
      <c r="A399" s="149"/>
      <c r="B399" s="140"/>
      <c r="C399" s="140"/>
      <c r="D399" s="148"/>
      <c r="E399" s="150"/>
      <c r="F399" s="140"/>
    </row>
    <row r="400" spans="1:6" x14ac:dyDescent="0.25">
      <c r="A400" s="140"/>
      <c r="B400" s="140"/>
      <c r="C400" s="153" t="s">
        <v>374</v>
      </c>
      <c r="D400" s="140"/>
      <c r="E400" s="154">
        <f>SUM(E279:E398)</f>
        <v>62959.819999999992</v>
      </c>
      <c r="F400" s="140"/>
    </row>
    <row r="401" spans="6:6" x14ac:dyDescent="0.25">
      <c r="F401"/>
    </row>
    <row r="402" spans="6:6" x14ac:dyDescent="0.25">
      <c r="F402"/>
    </row>
    <row r="405" spans="6:6" x14ac:dyDescent="0.25">
      <c r="F405" s="127"/>
    </row>
    <row r="407" spans="6:6" x14ac:dyDescent="0.25">
      <c r="F407" s="127"/>
    </row>
    <row r="408" spans="6:6" x14ac:dyDescent="0.25">
      <c r="F408" s="127"/>
    </row>
  </sheetData>
  <autoFilter ref="A1:G271">
    <filterColumn colId="0" showButton="0"/>
    <filterColumn colId="1" showButton="0"/>
    <filterColumn colId="2" showButton="0"/>
    <filterColumn colId="3" showButton="0"/>
  </autoFilter>
  <sortState ref="A186:E267">
    <sortCondition ref="A186"/>
  </sortState>
  <mergeCells count="2">
    <mergeCell ref="A1:E1"/>
    <mergeCell ref="A2:E2"/>
  </mergeCells>
  <phoneticPr fontId="8" type="noConversion"/>
  <pageMargins left="0.35629921259842523" right="0.35629921259842523" top="1" bottom="1" header="0.5" footer="0.5"/>
  <pageSetup paperSize="9" scale="79" orientation="landscape" r:id="rId1"/>
  <rowBreaks count="3" manualBreakCount="3">
    <brk id="94" max="16383" man="1"/>
    <brk id="181" max="16383" man="1"/>
    <brk id="275" max="16383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topLeftCell="A2" workbookViewId="0">
      <selection activeCell="G10" sqref="G10"/>
    </sheetView>
  </sheetViews>
  <sheetFormatPr defaultRowHeight="15.75" x14ac:dyDescent="0.25"/>
  <cols>
    <col min="1" max="1" width="45.375" customWidth="1"/>
    <col min="2" max="2" width="15.5" customWidth="1"/>
  </cols>
  <sheetData>
    <row r="1" spans="1:2" ht="23.25" x14ac:dyDescent="0.35">
      <c r="A1" s="178" t="s">
        <v>611</v>
      </c>
      <c r="B1" s="179"/>
    </row>
    <row r="2" spans="1:2" x14ac:dyDescent="0.25">
      <c r="A2" s="180" t="s">
        <v>663</v>
      </c>
      <c r="B2" s="181"/>
    </row>
    <row r="3" spans="1:2" x14ac:dyDescent="0.25">
      <c r="A3" s="137"/>
      <c r="B3" s="137"/>
    </row>
    <row r="4" spans="1:2" x14ac:dyDescent="0.25">
      <c r="A4" s="87" t="s">
        <v>612</v>
      </c>
      <c r="B4" s="89" t="s">
        <v>613</v>
      </c>
    </row>
    <row r="5" spans="1:2" x14ac:dyDescent="0.25">
      <c r="A5" s="137" t="s">
        <v>614</v>
      </c>
      <c r="B5" s="136">
        <v>61162.65</v>
      </c>
    </row>
    <row r="6" spans="1:2" x14ac:dyDescent="0.25">
      <c r="A6" s="137" t="s">
        <v>615</v>
      </c>
      <c r="B6" s="136">
        <v>381.46</v>
      </c>
    </row>
    <row r="7" spans="1:2" x14ac:dyDescent="0.25">
      <c r="A7" s="137" t="s">
        <v>616</v>
      </c>
      <c r="B7" s="136">
        <v>686.5</v>
      </c>
    </row>
    <row r="8" spans="1:2" x14ac:dyDescent="0.25">
      <c r="A8" s="137" t="s">
        <v>617</v>
      </c>
      <c r="B8" s="136">
        <v>2502.77</v>
      </c>
    </row>
    <row r="9" spans="1:2" x14ac:dyDescent="0.25">
      <c r="A9" s="137" t="s">
        <v>618</v>
      </c>
      <c r="B9" s="136">
        <v>0.01</v>
      </c>
    </row>
    <row r="10" spans="1:2" x14ac:dyDescent="0.25">
      <c r="A10" s="137"/>
      <c r="B10" s="138"/>
    </row>
    <row r="11" spans="1:2" x14ac:dyDescent="0.25">
      <c r="A11" s="131" t="s">
        <v>619</v>
      </c>
      <c r="B11" s="133">
        <f>SUM(B5:B9)</f>
        <v>64733.39</v>
      </c>
    </row>
    <row r="12" spans="1:2" x14ac:dyDescent="0.25">
      <c r="A12" s="87" t="s">
        <v>620</v>
      </c>
      <c r="B12" s="138"/>
    </row>
    <row r="13" spans="1:2" x14ac:dyDescent="0.25">
      <c r="A13" s="176" t="s">
        <v>621</v>
      </c>
      <c r="B13" s="177"/>
    </row>
    <row r="14" spans="1:2" x14ac:dyDescent="0.25">
      <c r="A14" s="137" t="s">
        <v>622</v>
      </c>
      <c r="B14" s="136">
        <v>1083.57</v>
      </c>
    </row>
    <row r="15" spans="1:2" x14ac:dyDescent="0.25">
      <c r="A15" s="137" t="s">
        <v>623</v>
      </c>
      <c r="B15" s="136">
        <v>1062.02</v>
      </c>
    </row>
    <row r="16" spans="1:2" x14ac:dyDescent="0.25">
      <c r="A16" s="137" t="s">
        <v>624</v>
      </c>
      <c r="B16" s="136">
        <v>1992.54</v>
      </c>
    </row>
    <row r="17" spans="1:6" x14ac:dyDescent="0.25">
      <c r="A17" s="137" t="s">
        <v>625</v>
      </c>
      <c r="B17" s="136">
        <v>976</v>
      </c>
    </row>
    <row r="18" spans="1:6" x14ac:dyDescent="0.25">
      <c r="A18" s="137" t="s">
        <v>626</v>
      </c>
      <c r="B18" s="136">
        <v>780.05</v>
      </c>
    </row>
    <row r="19" spans="1:6" x14ac:dyDescent="0.25">
      <c r="A19" s="137" t="s">
        <v>627</v>
      </c>
      <c r="B19" s="136">
        <v>422</v>
      </c>
    </row>
    <row r="20" spans="1:6" x14ac:dyDescent="0.25">
      <c r="A20" s="131" t="s">
        <v>628</v>
      </c>
      <c r="B20" s="133">
        <f>SUM(B14:B19)</f>
        <v>6316.18</v>
      </c>
    </row>
    <row r="21" spans="1:6" x14ac:dyDescent="0.25">
      <c r="A21" s="176" t="s">
        <v>629</v>
      </c>
      <c r="B21" s="177"/>
    </row>
    <row r="22" spans="1:6" x14ac:dyDescent="0.25">
      <c r="A22" s="137" t="s">
        <v>630</v>
      </c>
      <c r="B22" s="136">
        <v>16286.28</v>
      </c>
    </row>
    <row r="23" spans="1:6" x14ac:dyDescent="0.25">
      <c r="A23" s="137" t="s">
        <v>631</v>
      </c>
      <c r="B23" s="136">
        <v>890</v>
      </c>
    </row>
    <row r="24" spans="1:6" x14ac:dyDescent="0.25">
      <c r="A24" s="137" t="s">
        <v>632</v>
      </c>
      <c r="B24" s="136">
        <v>10891.94</v>
      </c>
    </row>
    <row r="25" spans="1:6" x14ac:dyDescent="0.25">
      <c r="A25" s="137" t="s">
        <v>661</v>
      </c>
      <c r="B25" s="136">
        <v>169</v>
      </c>
    </row>
    <row r="26" spans="1:6" x14ac:dyDescent="0.25">
      <c r="A26" s="137" t="s">
        <v>633</v>
      </c>
      <c r="B26" s="136">
        <v>12391.2</v>
      </c>
    </row>
    <row r="27" spans="1:6" x14ac:dyDescent="0.25">
      <c r="A27" s="137" t="s">
        <v>634</v>
      </c>
      <c r="B27" s="136">
        <v>686.5</v>
      </c>
    </row>
    <row r="28" spans="1:6" x14ac:dyDescent="0.25">
      <c r="A28" s="137" t="s">
        <v>635</v>
      </c>
      <c r="B28" s="136">
        <v>3301.96</v>
      </c>
    </row>
    <row r="29" spans="1:6" x14ac:dyDescent="0.25">
      <c r="A29" s="137" t="s">
        <v>636</v>
      </c>
      <c r="B29" s="136">
        <v>468.58</v>
      </c>
      <c r="F29" s="11"/>
    </row>
    <row r="30" spans="1:6" x14ac:dyDescent="0.25">
      <c r="A30" s="137" t="s">
        <v>637</v>
      </c>
      <c r="B30" s="136">
        <v>366.42</v>
      </c>
    </row>
    <row r="31" spans="1:6" x14ac:dyDescent="0.25">
      <c r="A31" s="137" t="s">
        <v>638</v>
      </c>
      <c r="B31" s="136">
        <v>1000</v>
      </c>
    </row>
    <row r="32" spans="1:6" x14ac:dyDescent="0.25">
      <c r="A32" s="137" t="s">
        <v>639</v>
      </c>
      <c r="B32" s="136">
        <v>176.51</v>
      </c>
    </row>
    <row r="33" spans="1:7" x14ac:dyDescent="0.25">
      <c r="A33" s="137" t="s">
        <v>640</v>
      </c>
      <c r="B33" s="136">
        <v>670</v>
      </c>
    </row>
    <row r="34" spans="1:7" x14ac:dyDescent="0.25">
      <c r="A34" s="131" t="s">
        <v>641</v>
      </c>
      <c r="B34" s="133">
        <f>SUM(B22:B33)</f>
        <v>47298.39</v>
      </c>
    </row>
    <row r="35" spans="1:7" x14ac:dyDescent="0.25">
      <c r="A35" s="137"/>
      <c r="B35" s="138"/>
    </row>
    <row r="36" spans="1:7" x14ac:dyDescent="0.25">
      <c r="A36" s="176" t="s">
        <v>642</v>
      </c>
      <c r="B36" s="177"/>
    </row>
    <row r="37" spans="1:7" x14ac:dyDescent="0.25">
      <c r="A37" s="137" t="s">
        <v>643</v>
      </c>
      <c r="B37" s="136">
        <v>46.35</v>
      </c>
    </row>
    <row r="38" spans="1:7" x14ac:dyDescent="0.25">
      <c r="A38" s="137" t="s">
        <v>644</v>
      </c>
      <c r="B38" s="136">
        <v>871.94</v>
      </c>
    </row>
    <row r="39" spans="1:7" x14ac:dyDescent="0.25">
      <c r="A39" s="137" t="s">
        <v>645</v>
      </c>
      <c r="B39" s="136">
        <v>2868</v>
      </c>
    </row>
    <row r="40" spans="1:7" x14ac:dyDescent="0.25">
      <c r="A40" s="137" t="s">
        <v>646</v>
      </c>
      <c r="B40" s="136">
        <v>314.52999999999997</v>
      </c>
    </row>
    <row r="41" spans="1:7" x14ac:dyDescent="0.25">
      <c r="A41" s="137" t="s">
        <v>647</v>
      </c>
      <c r="B41" s="136">
        <v>115.96</v>
      </c>
    </row>
    <row r="42" spans="1:7" x14ac:dyDescent="0.25">
      <c r="A42" s="131" t="s">
        <v>648</v>
      </c>
      <c r="B42" s="133">
        <f>SUM(B37:B41)</f>
        <v>4216.78</v>
      </c>
    </row>
    <row r="43" spans="1:7" x14ac:dyDescent="0.25">
      <c r="A43" s="137"/>
      <c r="B43" s="138"/>
    </row>
    <row r="44" spans="1:7" x14ac:dyDescent="0.25">
      <c r="A44" s="176" t="s">
        <v>673</v>
      </c>
      <c r="B44" s="177"/>
    </row>
    <row r="45" spans="1:7" x14ac:dyDescent="0.25">
      <c r="A45" s="137" t="s">
        <v>649</v>
      </c>
      <c r="B45" s="138"/>
    </row>
    <row r="46" spans="1:7" x14ac:dyDescent="0.25">
      <c r="A46" s="137" t="s">
        <v>650</v>
      </c>
      <c r="B46" s="136">
        <v>846.76</v>
      </c>
      <c r="D46" s="184"/>
      <c r="E46" s="184"/>
      <c r="F46" s="184"/>
      <c r="G46" s="184"/>
    </row>
    <row r="47" spans="1:7" x14ac:dyDescent="0.25">
      <c r="A47" s="137" t="s">
        <v>651</v>
      </c>
      <c r="B47" s="138">
        <v>563.03</v>
      </c>
      <c r="D47" s="184"/>
      <c r="E47" s="184"/>
      <c r="F47" s="184"/>
      <c r="G47" s="184"/>
    </row>
    <row r="48" spans="1:7" x14ac:dyDescent="0.25">
      <c r="A48" s="137" t="s">
        <v>664</v>
      </c>
      <c r="B48" s="138">
        <v>345.8</v>
      </c>
      <c r="D48" s="184"/>
      <c r="E48" s="184"/>
      <c r="F48" s="184"/>
      <c r="G48" s="184"/>
    </row>
    <row r="49" spans="1:2" x14ac:dyDescent="0.25">
      <c r="A49" s="137" t="s">
        <v>674</v>
      </c>
      <c r="B49" s="138">
        <v>2143.4699999999998</v>
      </c>
    </row>
    <row r="50" spans="1:2" x14ac:dyDescent="0.25">
      <c r="A50" s="131" t="s">
        <v>652</v>
      </c>
      <c r="B50" s="139">
        <f>B46+B47+B48+B49</f>
        <v>3899.0599999999995</v>
      </c>
    </row>
    <row r="51" spans="1:2" x14ac:dyDescent="0.25">
      <c r="A51" s="87" t="s">
        <v>653</v>
      </c>
      <c r="B51" s="133">
        <f>SUM(B20+B34+B42+B50)</f>
        <v>61730.409999999996</v>
      </c>
    </row>
    <row r="52" spans="1:2" x14ac:dyDescent="0.25">
      <c r="A52" s="86"/>
      <c r="B52" s="88"/>
    </row>
    <row r="53" spans="1:2" x14ac:dyDescent="0.25">
      <c r="A53" s="87" t="s">
        <v>677</v>
      </c>
      <c r="B53" s="134">
        <f>SUM(B11-B51)</f>
        <v>3002.9800000000032</v>
      </c>
    </row>
    <row r="62" spans="1:2" ht="20.25" x14ac:dyDescent="0.3">
      <c r="A62" s="182" t="s">
        <v>654</v>
      </c>
      <c r="B62" s="183"/>
    </row>
    <row r="63" spans="1:2" x14ac:dyDescent="0.25">
      <c r="A63" s="86"/>
      <c r="B63" s="86"/>
    </row>
    <row r="64" spans="1:2" x14ac:dyDescent="0.25">
      <c r="A64" s="87" t="s">
        <v>665</v>
      </c>
      <c r="B64" s="88"/>
    </row>
    <row r="65" spans="1:2" x14ac:dyDescent="0.25">
      <c r="A65" s="86"/>
      <c r="B65" s="88"/>
    </row>
    <row r="66" spans="1:2" x14ac:dyDescent="0.25">
      <c r="A66" s="86" t="s">
        <v>666</v>
      </c>
      <c r="B66" s="88">
        <v>2292.2800000000002</v>
      </c>
    </row>
    <row r="67" spans="1:2" x14ac:dyDescent="0.25">
      <c r="A67" s="86" t="s">
        <v>667</v>
      </c>
      <c r="B67" s="135">
        <v>1292.04</v>
      </c>
    </row>
    <row r="68" spans="1:2" x14ac:dyDescent="0.25">
      <c r="A68" s="86"/>
      <c r="B68" s="88"/>
    </row>
    <row r="69" spans="1:2" x14ac:dyDescent="0.25">
      <c r="A69" s="176" t="s">
        <v>655</v>
      </c>
      <c r="B69" s="177"/>
    </row>
    <row r="70" spans="1:2" x14ac:dyDescent="0.25">
      <c r="A70" s="86"/>
      <c r="B70" s="88"/>
    </row>
    <row r="71" spans="1:2" x14ac:dyDescent="0.25">
      <c r="A71" s="86" t="s">
        <v>668</v>
      </c>
      <c r="B71" s="88">
        <v>-9265.31</v>
      </c>
    </row>
    <row r="72" spans="1:2" x14ac:dyDescent="0.25">
      <c r="A72" s="86"/>
      <c r="B72" s="88"/>
    </row>
    <row r="73" spans="1:2" x14ac:dyDescent="0.25">
      <c r="A73" s="86" t="s">
        <v>669</v>
      </c>
      <c r="B73" s="88">
        <v>5068.32</v>
      </c>
    </row>
    <row r="74" spans="1:2" x14ac:dyDescent="0.25">
      <c r="A74" s="86"/>
      <c r="B74" s="88"/>
    </row>
    <row r="75" spans="1:2" x14ac:dyDescent="0.25">
      <c r="A75" s="86" t="s">
        <v>660</v>
      </c>
      <c r="B75" s="88">
        <v>-4196.99</v>
      </c>
    </row>
    <row r="76" spans="1:2" x14ac:dyDescent="0.25">
      <c r="A76" s="86"/>
      <c r="B76" s="88"/>
    </row>
    <row r="77" spans="1:2" x14ac:dyDescent="0.25">
      <c r="A77" s="87" t="s">
        <v>670</v>
      </c>
      <c r="B77" s="88"/>
    </row>
    <row r="78" spans="1:2" x14ac:dyDescent="0.25">
      <c r="A78" s="86"/>
      <c r="B78" s="88"/>
    </row>
    <row r="79" spans="1:2" x14ac:dyDescent="0.25">
      <c r="A79" s="86" t="s">
        <v>656</v>
      </c>
      <c r="B79" s="88"/>
    </row>
    <row r="80" spans="1:2" x14ac:dyDescent="0.25">
      <c r="A80" s="86" t="s">
        <v>657</v>
      </c>
      <c r="B80" s="88">
        <v>-9265.31</v>
      </c>
    </row>
    <row r="81" spans="1:2" x14ac:dyDescent="0.25">
      <c r="A81" s="86" t="s">
        <v>678</v>
      </c>
      <c r="B81" s="132">
        <v>3002.98</v>
      </c>
    </row>
    <row r="82" spans="1:2" x14ac:dyDescent="0.25">
      <c r="A82" s="87" t="s">
        <v>658</v>
      </c>
      <c r="B82" s="88">
        <f>SUM(B80:B81)</f>
        <v>-6262.33</v>
      </c>
    </row>
    <row r="83" spans="1:2" x14ac:dyDescent="0.25">
      <c r="A83" s="86"/>
      <c r="B83" s="88"/>
    </row>
    <row r="84" spans="1:2" x14ac:dyDescent="0.25">
      <c r="A84" s="86" t="s">
        <v>659</v>
      </c>
      <c r="B84" s="88"/>
    </row>
    <row r="85" spans="1:2" x14ac:dyDescent="0.25">
      <c r="A85" s="86" t="s">
        <v>671</v>
      </c>
      <c r="B85" s="88">
        <v>5068.32</v>
      </c>
    </row>
    <row r="86" spans="1:2" x14ac:dyDescent="0.25">
      <c r="A86" s="86"/>
      <c r="B86" s="88"/>
    </row>
    <row r="87" spans="1:2" x14ac:dyDescent="0.25">
      <c r="A87" s="86"/>
      <c r="B87" s="88"/>
    </row>
    <row r="88" spans="1:2" x14ac:dyDescent="0.25">
      <c r="A88" s="87" t="s">
        <v>672</v>
      </c>
      <c r="B88" s="88">
        <f>B82+B85</f>
        <v>-1194.0100000000002</v>
      </c>
    </row>
    <row r="90" spans="1:2" x14ac:dyDescent="0.25">
      <c r="A90" t="s">
        <v>679</v>
      </c>
    </row>
    <row r="91" spans="1:2" x14ac:dyDescent="0.25">
      <c r="A91" t="s">
        <v>680</v>
      </c>
    </row>
  </sheetData>
  <mergeCells count="11">
    <mergeCell ref="A69:B69"/>
    <mergeCell ref="A1:B1"/>
    <mergeCell ref="A2:B2"/>
    <mergeCell ref="A62:B62"/>
    <mergeCell ref="D46:G46"/>
    <mergeCell ref="D47:G47"/>
    <mergeCell ref="D48:G48"/>
    <mergeCell ref="A21:B21"/>
    <mergeCell ref="A13:B13"/>
    <mergeCell ref="A36:B36"/>
    <mergeCell ref="A44:B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CASSA 2020</vt:lpstr>
      <vt:lpstr>ENTRATE</vt:lpstr>
      <vt:lpstr>USCITE</vt:lpstr>
      <vt:lpstr>Bilancio 31-12-2020</vt:lpstr>
      <vt:lpstr>'Bilancio 31-12-2020'!Area_stampa</vt:lpstr>
      <vt:lpstr>'CASSA 2020'!Area_stampa</vt:lpstr>
    </vt:vector>
  </TitlesOfParts>
  <Company>Centro Musicale Preludio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Musicale Preludio</dc:creator>
  <cp:lastModifiedBy>user</cp:lastModifiedBy>
  <cp:lastPrinted>2022-04-04T17:59:32Z</cp:lastPrinted>
  <dcterms:created xsi:type="dcterms:W3CDTF">2020-01-24T18:04:34Z</dcterms:created>
  <dcterms:modified xsi:type="dcterms:W3CDTF">2022-06-30T16:15:57Z</dcterms:modified>
</cp:coreProperties>
</file>